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9720" windowHeight="6165" tabRatio="659"/>
  </bookViews>
  <sheets>
    <sheet name="2ου" sheetId="12" r:id="rId1"/>
    <sheet name="4ου" sheetId="18" r:id="rId2"/>
    <sheet name="6ου" sheetId="19" r:id="rId3"/>
    <sheet name="8ου" sheetId="20" r:id="rId4"/>
    <sheet name="10ου" sheetId="21" r:id="rId5"/>
    <sheet name="12ου" sheetId="22" r:id="rId6"/>
  </sheets>
  <definedNames>
    <definedName name="_xlnm._FilterDatabase" localSheetId="4" hidden="1">'10ου'!$A$1:$M$103</definedName>
    <definedName name="_xlnm._FilterDatabase" localSheetId="5" hidden="1">'12ου'!$A$1:$M$103</definedName>
    <definedName name="_xlnm._FilterDatabase" localSheetId="0" hidden="1">'2ου'!$A$1:$M$103</definedName>
    <definedName name="_xlnm._FilterDatabase" localSheetId="1" hidden="1">'4ου'!$A$1:$M$103</definedName>
    <definedName name="_xlnm._FilterDatabase" localSheetId="2" hidden="1">'6ου'!$A$1:$M$103</definedName>
    <definedName name="_xlnm._FilterDatabase" localSheetId="3" hidden="1">'8ου'!$A$1:$M$103</definedName>
    <definedName name="_Order1" hidden="1">255</definedName>
    <definedName name="_Regression_Int" localSheetId="4" hidden="1">1</definedName>
    <definedName name="_Regression_Int" localSheetId="5" hidden="1">1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Date_format">#REF!</definedName>
    <definedName name="_xlnm.Print_Area" localSheetId="4">'10ου'!$B$2:$M$103</definedName>
    <definedName name="_xlnm.Print_Area" localSheetId="5">'12ου'!$B$2:$M$103</definedName>
    <definedName name="_xlnm.Print_Area" localSheetId="0">'2ου'!$B$2:$M$103</definedName>
    <definedName name="_xlnm.Print_Area" localSheetId="1">'4ου'!$B$2:$M$103</definedName>
    <definedName name="_xlnm.Print_Area" localSheetId="2">'6ου'!$B$2:$M$103</definedName>
    <definedName name="_xlnm.Print_Area" localSheetId="3">'8ου'!$B$2:$M$103</definedName>
  </definedNames>
  <calcPr calcId="124519"/>
</workbook>
</file>

<file path=xl/calcChain.xml><?xml version="1.0" encoding="utf-8"?>
<calcChain xmlns="http://schemas.openxmlformats.org/spreadsheetml/2006/main">
  <c r="E114" i="18"/>
  <c r="E116" i="21"/>
  <c r="E115" i="19"/>
  <c r="E106" i="12"/>
  <c r="E109" s="1"/>
  <c r="E115" i="21"/>
  <c r="E114"/>
  <c r="E113"/>
  <c r="E112"/>
  <c r="E111"/>
  <c r="E110"/>
  <c r="E109"/>
  <c r="E108"/>
  <c r="E107"/>
  <c r="E106"/>
  <c r="E119"/>
  <c r="E118"/>
  <c r="E117"/>
  <c r="E113" i="18"/>
  <c r="E112"/>
  <c r="E111"/>
  <c r="E110"/>
  <c r="E109"/>
  <c r="E108" i="19"/>
  <c r="E109"/>
  <c r="E110"/>
  <c r="E111"/>
  <c r="E112"/>
  <c r="E113"/>
  <c r="E114"/>
  <c r="E107"/>
  <c r="E106"/>
  <c r="E108" i="18"/>
  <c r="E107"/>
  <c r="E106"/>
  <c r="E108" i="12"/>
  <c r="E107"/>
  <c r="E8"/>
  <c r="E111" l="1"/>
  <c r="E110"/>
  <c r="E112"/>
  <c r="E8" i="22"/>
  <c r="E14" s="1"/>
  <c r="G2"/>
  <c r="I2" s="1"/>
  <c r="K2" s="1"/>
  <c r="M2" s="1"/>
  <c r="E8" i="21"/>
  <c r="E14" s="1"/>
  <c r="G2"/>
  <c r="I2" s="1"/>
  <c r="K2" s="1"/>
  <c r="M2" s="1"/>
  <c r="E8" i="20"/>
  <c r="G2"/>
  <c r="I2" s="1"/>
  <c r="K2" s="1"/>
  <c r="M2" s="1"/>
  <c r="E8" i="19"/>
  <c r="E14" s="1"/>
  <c r="G2"/>
  <c r="I2" s="1"/>
  <c r="K2" s="1"/>
  <c r="M2" s="1"/>
  <c r="E8" i="18"/>
  <c r="E14" s="1"/>
  <c r="G2"/>
  <c r="I2" s="1"/>
  <c r="K2" s="1"/>
  <c r="M2" s="1"/>
  <c r="G8" i="21"/>
  <c r="I8" s="1"/>
  <c r="K8" s="1"/>
  <c r="M8" s="1"/>
  <c r="G8" i="20"/>
  <c r="I8" s="1"/>
  <c r="K8" s="1"/>
  <c r="M8" s="1"/>
  <c r="G8" i="19"/>
  <c r="I8" s="1"/>
  <c r="K8" s="1"/>
  <c r="M8" s="1"/>
  <c r="E14" i="12"/>
  <c r="G2"/>
  <c r="I2" s="1"/>
  <c r="K2" s="1"/>
  <c r="M2" s="1"/>
  <c r="E14" i="20" l="1"/>
  <c r="G14" i="22"/>
  <c r="I14" s="1"/>
  <c r="K14" s="1"/>
  <c r="M14" s="1"/>
  <c r="E20"/>
  <c r="G8"/>
  <c r="I8" s="1"/>
  <c r="K8" s="1"/>
  <c r="M8" s="1"/>
  <c r="E20" i="21"/>
  <c r="G20" s="1"/>
  <c r="I20" s="1"/>
  <c r="K20" s="1"/>
  <c r="M20" s="1"/>
  <c r="G14"/>
  <c r="I14" s="1"/>
  <c r="K14" s="1"/>
  <c r="M14" s="1"/>
  <c r="G14" i="20"/>
  <c r="I14" s="1"/>
  <c r="K14" s="1"/>
  <c r="M14" s="1"/>
  <c r="E20"/>
  <c r="E26" i="21"/>
  <c r="E20" i="18"/>
  <c r="G14"/>
  <c r="I14" s="1"/>
  <c r="K14" s="1"/>
  <c r="M14" s="1"/>
  <c r="G8"/>
  <c r="I8" s="1"/>
  <c r="K8" s="1"/>
  <c r="M8" s="1"/>
  <c r="G8" i="12"/>
  <c r="I8" s="1"/>
  <c r="K8" s="1"/>
  <c r="M8" s="1"/>
  <c r="E20"/>
  <c r="G14"/>
  <c r="I14" s="1"/>
  <c r="K14" s="1"/>
  <c r="M14" s="1"/>
  <c r="G14" i="19"/>
  <c r="I14" s="1"/>
  <c r="K14" s="1"/>
  <c r="M14" s="1"/>
  <c r="E20"/>
  <c r="E26" i="22" l="1"/>
  <c r="G20"/>
  <c r="I20" s="1"/>
  <c r="K20" s="1"/>
  <c r="M20" s="1"/>
  <c r="G20" i="20"/>
  <c r="I20" s="1"/>
  <c r="K20" s="1"/>
  <c r="M20" s="1"/>
  <c r="E26"/>
  <c r="G26" i="21"/>
  <c r="I26" s="1"/>
  <c r="K26" s="1"/>
  <c r="M26" s="1"/>
  <c r="E32"/>
  <c r="E26" i="18"/>
  <c r="G20"/>
  <c r="I20" s="1"/>
  <c r="K20" s="1"/>
  <c r="M20" s="1"/>
  <c r="G20" i="12"/>
  <c r="I20" s="1"/>
  <c r="K20" s="1"/>
  <c r="M20" s="1"/>
  <c r="E26"/>
  <c r="E26" i="19"/>
  <c r="G20"/>
  <c r="I20" s="1"/>
  <c r="K20" s="1"/>
  <c r="M20" s="1"/>
  <c r="G26" i="22" l="1"/>
  <c r="I26" s="1"/>
  <c r="K26" s="1"/>
  <c r="M26" s="1"/>
  <c r="E32"/>
  <c r="E32" i="20"/>
  <c r="G26"/>
  <c r="E38" i="21"/>
  <c r="G32"/>
  <c r="I32" s="1"/>
  <c r="K32" s="1"/>
  <c r="M32" s="1"/>
  <c r="E32" i="18"/>
  <c r="G26"/>
  <c r="I26" s="1"/>
  <c r="K26" s="1"/>
  <c r="M26" s="1"/>
  <c r="E32" i="12"/>
  <c r="G26"/>
  <c r="I26" s="1"/>
  <c r="K26" s="1"/>
  <c r="M26" s="1"/>
  <c r="G26" i="19"/>
  <c r="I26" s="1"/>
  <c r="K26" s="1"/>
  <c r="M26" s="1"/>
  <c r="E32"/>
  <c r="I26" i="20" l="1"/>
  <c r="G32" i="22"/>
  <c r="I32" s="1"/>
  <c r="K32" s="1"/>
  <c r="M32" s="1"/>
  <c r="E38"/>
  <c r="E38" i="20"/>
  <c r="G32"/>
  <c r="I32" s="1"/>
  <c r="K32" s="1"/>
  <c r="M32" s="1"/>
  <c r="E44" i="21"/>
  <c r="G38"/>
  <c r="I38" s="1"/>
  <c r="K38" s="1"/>
  <c r="M38" s="1"/>
  <c r="E38" i="18"/>
  <c r="G32"/>
  <c r="I32" s="1"/>
  <c r="K32" s="1"/>
  <c r="M32" s="1"/>
  <c r="G32" i="12"/>
  <c r="I32" s="1"/>
  <c r="K32" s="1"/>
  <c r="M32" s="1"/>
  <c r="E38"/>
  <c r="E38" i="19"/>
  <c r="G32"/>
  <c r="I32" s="1"/>
  <c r="K32" s="1"/>
  <c r="M32" s="1"/>
  <c r="K26" i="20" l="1"/>
  <c r="E44" i="22"/>
  <c r="G38"/>
  <c r="I38" s="1"/>
  <c r="K38" s="1"/>
  <c r="M38" s="1"/>
  <c r="G38" i="20"/>
  <c r="I38" s="1"/>
  <c r="K38" s="1"/>
  <c r="M38" s="1"/>
  <c r="E44"/>
  <c r="E50" i="21"/>
  <c r="G44"/>
  <c r="I44" s="1"/>
  <c r="K44" s="1"/>
  <c r="M44" s="1"/>
  <c r="E44" i="18"/>
  <c r="G38"/>
  <c r="I38" s="1"/>
  <c r="K38" s="1"/>
  <c r="M38" s="1"/>
  <c r="E44" i="12"/>
  <c r="G38"/>
  <c r="I38" s="1"/>
  <c r="K38" s="1"/>
  <c r="M38" s="1"/>
  <c r="G38" i="19"/>
  <c r="I38" s="1"/>
  <c r="K38" s="1"/>
  <c r="M38" s="1"/>
  <c r="E44"/>
  <c r="M26" i="20" l="1"/>
  <c r="G44" i="22"/>
  <c r="I44" s="1"/>
  <c r="K44" s="1"/>
  <c r="M44" s="1"/>
  <c r="E50"/>
  <c r="E50" i="20"/>
  <c r="G44"/>
  <c r="I44" s="1"/>
  <c r="K44" s="1"/>
  <c r="M44" s="1"/>
  <c r="G50" i="21"/>
  <c r="I50" s="1"/>
  <c r="K50" s="1"/>
  <c r="M50" s="1"/>
  <c r="E56"/>
  <c r="E50" i="18"/>
  <c r="G44"/>
  <c r="I44" s="1"/>
  <c r="K44" s="1"/>
  <c r="M44" s="1"/>
  <c r="G44" i="12"/>
  <c r="I44" s="1"/>
  <c r="K44" s="1"/>
  <c r="M44" s="1"/>
  <c r="E50"/>
  <c r="E50" i="19"/>
  <c r="G44"/>
  <c r="I44" s="1"/>
  <c r="K44" s="1"/>
  <c r="M44" s="1"/>
  <c r="E56" i="22" l="1"/>
  <c r="G50"/>
  <c r="I50" s="1"/>
  <c r="K50" s="1"/>
  <c r="M50" s="1"/>
  <c r="G50" i="20"/>
  <c r="I50" s="1"/>
  <c r="K50" s="1"/>
  <c r="M50" s="1"/>
  <c r="E56"/>
  <c r="E62" i="21"/>
  <c r="G56"/>
  <c r="I56" s="1"/>
  <c r="K56" s="1"/>
  <c r="M56" s="1"/>
  <c r="E56" i="18"/>
  <c r="G50"/>
  <c r="I50" s="1"/>
  <c r="K50" s="1"/>
  <c r="M50" s="1"/>
  <c r="E56" i="12"/>
  <c r="G50"/>
  <c r="I50" s="1"/>
  <c r="K50" s="1"/>
  <c r="M50" s="1"/>
  <c r="G50" i="19"/>
  <c r="I50" s="1"/>
  <c r="K50" s="1"/>
  <c r="M50" s="1"/>
  <c r="E56"/>
  <c r="G56" i="22" l="1"/>
  <c r="I56" s="1"/>
  <c r="K56" s="1"/>
  <c r="M56" s="1"/>
  <c r="E62"/>
  <c r="E62" i="20"/>
  <c r="G56"/>
  <c r="I56" s="1"/>
  <c r="K56" s="1"/>
  <c r="M56" s="1"/>
  <c r="E68" i="21"/>
  <c r="G62"/>
  <c r="I62" s="1"/>
  <c r="K62" s="1"/>
  <c r="M62" s="1"/>
  <c r="E62" i="18"/>
  <c r="G56"/>
  <c r="I56" s="1"/>
  <c r="K56" s="1"/>
  <c r="M56" s="1"/>
  <c r="G56" i="12"/>
  <c r="I56" s="1"/>
  <c r="K56" s="1"/>
  <c r="M56" s="1"/>
  <c r="E62"/>
  <c r="E62" i="19"/>
  <c r="G56"/>
  <c r="I56" s="1"/>
  <c r="K56" s="1"/>
  <c r="M56" s="1"/>
  <c r="E68" i="22" l="1"/>
  <c r="G62"/>
  <c r="I62" s="1"/>
  <c r="K62" s="1"/>
  <c r="M62" s="1"/>
  <c r="E68" i="20"/>
  <c r="G62"/>
  <c r="I62" s="1"/>
  <c r="K62" s="1"/>
  <c r="M62" s="1"/>
  <c r="E74" i="21"/>
  <c r="G68"/>
  <c r="I68" s="1"/>
  <c r="K68" s="1"/>
  <c r="M68" s="1"/>
  <c r="G62" i="18"/>
  <c r="I62" s="1"/>
  <c r="K62" s="1"/>
  <c r="M62" s="1"/>
  <c r="E68"/>
  <c r="E68" i="12"/>
  <c r="G62"/>
  <c r="I62" s="1"/>
  <c r="K62" s="1"/>
  <c r="M62" s="1"/>
  <c r="G62" i="19"/>
  <c r="I62" s="1"/>
  <c r="K62" s="1"/>
  <c r="M62" s="1"/>
  <c r="E68"/>
  <c r="G68" i="22" l="1"/>
  <c r="I68" s="1"/>
  <c r="K68" s="1"/>
  <c r="M68" s="1"/>
  <c r="E74"/>
  <c r="E74" i="20"/>
  <c r="G68"/>
  <c r="I68" s="1"/>
  <c r="K68" s="1"/>
  <c r="M68" s="1"/>
  <c r="E80" i="21"/>
  <c r="G74"/>
  <c r="I74" s="1"/>
  <c r="K74" s="1"/>
  <c r="M74" s="1"/>
  <c r="G68" i="18"/>
  <c r="I68" s="1"/>
  <c r="K68" s="1"/>
  <c r="M68" s="1"/>
  <c r="E74"/>
  <c r="G68" i="12"/>
  <c r="I68" s="1"/>
  <c r="K68" s="1"/>
  <c r="M68" s="1"/>
  <c r="E74"/>
  <c r="G68" i="19"/>
  <c r="I68" s="1"/>
  <c r="K68" s="1"/>
  <c r="M68" s="1"/>
  <c r="E74"/>
  <c r="E80" i="22" l="1"/>
  <c r="G74"/>
  <c r="I74" s="1"/>
  <c r="K74" s="1"/>
  <c r="M74" s="1"/>
  <c r="E80" i="20"/>
  <c r="G74"/>
  <c r="I74" s="1"/>
  <c r="K74" s="1"/>
  <c r="M74" s="1"/>
  <c r="E86" i="21"/>
  <c r="G80"/>
  <c r="I80" s="1"/>
  <c r="K80" s="1"/>
  <c r="M80" s="1"/>
  <c r="E80" i="18"/>
  <c r="G74"/>
  <c r="I74" s="1"/>
  <c r="K74" s="1"/>
  <c r="M74" s="1"/>
  <c r="E80" i="12"/>
  <c r="G74"/>
  <c r="I74" s="1"/>
  <c r="K74" s="1"/>
  <c r="M74" s="1"/>
  <c r="E80" i="19"/>
  <c r="G74"/>
  <c r="I74" s="1"/>
  <c r="K74" s="1"/>
  <c r="M74" s="1"/>
  <c r="G80" i="22" l="1"/>
  <c r="I80" s="1"/>
  <c r="K80" s="1"/>
  <c r="M80" s="1"/>
  <c r="E86"/>
  <c r="G80" i="20"/>
  <c r="I80" s="1"/>
  <c r="K80" s="1"/>
  <c r="M80" s="1"/>
  <c r="E86"/>
  <c r="E92" i="21"/>
  <c r="G86"/>
  <c r="I86" s="1"/>
  <c r="K86" s="1"/>
  <c r="M86" s="1"/>
  <c r="E86" i="18"/>
  <c r="G80"/>
  <c r="I80" s="1"/>
  <c r="K80" s="1"/>
  <c r="M80" s="1"/>
  <c r="G80" i="12"/>
  <c r="I80" s="1"/>
  <c r="K80" s="1"/>
  <c r="M80" s="1"/>
  <c r="E86"/>
  <c r="E86" i="19"/>
  <c r="G80"/>
  <c r="I80" s="1"/>
  <c r="K80" s="1"/>
  <c r="M80" s="1"/>
  <c r="E92" i="22" l="1"/>
  <c r="G86"/>
  <c r="I86" s="1"/>
  <c r="K86" s="1"/>
  <c r="M86" s="1"/>
  <c r="E92" i="20"/>
  <c r="G86"/>
  <c r="I86" s="1"/>
  <c r="K86" s="1"/>
  <c r="M86" s="1"/>
  <c r="E98" i="21"/>
  <c r="G98" s="1"/>
  <c r="I98" s="1"/>
  <c r="K98" s="1"/>
  <c r="M98" s="1"/>
  <c r="G92"/>
  <c r="I92" s="1"/>
  <c r="K92" s="1"/>
  <c r="M92" s="1"/>
  <c r="G86" i="18"/>
  <c r="I86" s="1"/>
  <c r="K86" s="1"/>
  <c r="M86" s="1"/>
  <c r="E92"/>
  <c r="E92" i="12"/>
  <c r="G86"/>
  <c r="I86" s="1"/>
  <c r="K86" s="1"/>
  <c r="M86" s="1"/>
  <c r="E92" i="19"/>
  <c r="G86"/>
  <c r="I86" s="1"/>
  <c r="K86" s="1"/>
  <c r="M86" s="1"/>
  <c r="G92" i="22" l="1"/>
  <c r="I92" s="1"/>
  <c r="K92" s="1"/>
  <c r="M92" s="1"/>
  <c r="E98"/>
  <c r="G98" s="1"/>
  <c r="I98" s="1"/>
  <c r="K98" s="1"/>
  <c r="M98" s="1"/>
  <c r="E98" i="20"/>
  <c r="G98" s="1"/>
  <c r="I98" s="1"/>
  <c r="K98" s="1"/>
  <c r="M98" s="1"/>
  <c r="G92"/>
  <c r="I92" s="1"/>
  <c r="K92" s="1"/>
  <c r="M92" s="1"/>
  <c r="E98" i="18"/>
  <c r="G98" s="1"/>
  <c r="I98" s="1"/>
  <c r="K98" s="1"/>
  <c r="M98" s="1"/>
  <c r="G92"/>
  <c r="I92" s="1"/>
  <c r="K92" s="1"/>
  <c r="M92" s="1"/>
  <c r="G92" i="12"/>
  <c r="I92" s="1"/>
  <c r="K92" s="1"/>
  <c r="M92" s="1"/>
  <c r="E98"/>
  <c r="G98" s="1"/>
  <c r="I98" s="1"/>
  <c r="K98" s="1"/>
  <c r="M98" s="1"/>
  <c r="E98" i="19"/>
  <c r="G98" s="1"/>
  <c r="I98" s="1"/>
  <c r="K98" s="1"/>
  <c r="M98" s="1"/>
  <c r="G92"/>
  <c r="I92" s="1"/>
  <c r="K92" s="1"/>
  <c r="M92" s="1"/>
  <c r="E108" i="20" l="1"/>
  <c r="E109"/>
  <c r="E112"/>
  <c r="E113"/>
  <c r="E110"/>
  <c r="E106"/>
  <c r="E117"/>
  <c r="E114"/>
  <c r="E115"/>
  <c r="E107"/>
  <c r="E119"/>
  <c r="E116"/>
  <c r="E118"/>
  <c r="E111"/>
</calcChain>
</file>

<file path=xl/sharedStrings.xml><?xml version="1.0" encoding="utf-8"?>
<sst xmlns="http://schemas.openxmlformats.org/spreadsheetml/2006/main" count="3140" uniqueCount="84">
  <si>
    <t>W</t>
  </si>
  <si>
    <t>Εβ</t>
  </si>
  <si>
    <t>η εβδ</t>
  </si>
  <si>
    <t>Δευτ</t>
  </si>
  <si>
    <t>Τετ</t>
  </si>
  <si>
    <t>Πεμ</t>
  </si>
  <si>
    <t>Παρ</t>
  </si>
  <si>
    <t>9-11</t>
  </si>
  <si>
    <t>11-1</t>
  </si>
  <si>
    <t>2-4</t>
  </si>
  <si>
    <t>4-6</t>
  </si>
  <si>
    <t>Mon</t>
  </si>
  <si>
    <t>Tues</t>
  </si>
  <si>
    <t>Τρίτη</t>
  </si>
  <si>
    <t>Wed</t>
  </si>
  <si>
    <t>Thur</t>
  </si>
  <si>
    <t>Frid</t>
  </si>
  <si>
    <t>Πέμ</t>
  </si>
  <si>
    <t>ΑΡΓΙΑ</t>
  </si>
  <si>
    <t>Εξαμ</t>
  </si>
  <si>
    <t>Νευροαν</t>
  </si>
  <si>
    <t>Αμφ 1</t>
  </si>
  <si>
    <t>Βιοστατ</t>
  </si>
  <si>
    <t>Αμφ.1</t>
  </si>
  <si>
    <t>Φυσιολ Α</t>
  </si>
  <si>
    <t>Βιοχημ Α</t>
  </si>
  <si>
    <t>Βιολογ Β</t>
  </si>
  <si>
    <t>Αγγλ Β</t>
  </si>
  <si>
    <t>7A1.1</t>
  </si>
  <si>
    <t>Συμπον</t>
  </si>
  <si>
    <t>Παθοφσ Α</t>
  </si>
  <si>
    <t>Αμφ 2</t>
  </si>
  <si>
    <t>Αγγλ Δ</t>
  </si>
  <si>
    <t>Μικροβ Α</t>
  </si>
  <si>
    <t>ΤοπογΑνατ</t>
  </si>
  <si>
    <t>Φυσιολ Γ</t>
  </si>
  <si>
    <t>Ιστολ Β</t>
  </si>
  <si>
    <t>Ιστορ Χειρ</t>
  </si>
  <si>
    <t>Ειδ.Παθ.Αν</t>
  </si>
  <si>
    <t>7Α 1.2</t>
  </si>
  <si>
    <t>Παθολ Α</t>
  </si>
  <si>
    <t>Χειρ Α</t>
  </si>
  <si>
    <t>Φαρμ Β</t>
  </si>
  <si>
    <t>Επιδημιολ</t>
  </si>
  <si>
    <t>ΚυτΕπΑνθρ</t>
  </si>
  <si>
    <t>Τοξικολ</t>
  </si>
  <si>
    <t>Κυτταρολ</t>
  </si>
  <si>
    <t>ΠΑΓΝΗ</t>
  </si>
  <si>
    <t>Παθολ. Γ</t>
  </si>
  <si>
    <t>Αμφ 3</t>
  </si>
  <si>
    <t>Μαιευτ</t>
  </si>
  <si>
    <t>Παιδιατρ.</t>
  </si>
  <si>
    <t>Χειρ. Γ</t>
  </si>
  <si>
    <t>Ακτινολ.Β</t>
  </si>
  <si>
    <t>Αναισθ</t>
  </si>
  <si>
    <t>Αιμοδ.Παθ</t>
  </si>
  <si>
    <t>Στομ.Γναθ</t>
  </si>
  <si>
    <t>ΝΧ</t>
  </si>
  <si>
    <t>Μορ.Προσπ</t>
  </si>
  <si>
    <t>Εντατ.Ιατρ</t>
  </si>
  <si>
    <t>Νεογνικ</t>
  </si>
  <si>
    <t>Ανδρολογ</t>
  </si>
  <si>
    <t>ΤροπΓεωγ</t>
  </si>
  <si>
    <t>ΕπΑκτιν</t>
  </si>
  <si>
    <t>Αθλ.Κακ</t>
  </si>
  <si>
    <t>ΟικΠρογρ</t>
  </si>
  <si>
    <t>ΕΦΠΛ</t>
  </si>
  <si>
    <t>Κλ.Διε.ΚλΠρ</t>
  </si>
  <si>
    <t>ΠαθΣπΣτ</t>
  </si>
  <si>
    <t>Παιδ.Αιμ</t>
  </si>
  <si>
    <t>Νεογνολ</t>
  </si>
  <si>
    <t>Επ.Παιδ</t>
  </si>
  <si>
    <t>ΣΜΝ</t>
  </si>
  <si>
    <t>Μαθ Βιολ</t>
  </si>
  <si>
    <t>Ενδ-ΚλινΑπ</t>
  </si>
  <si>
    <t>ΗΚΓ</t>
  </si>
  <si>
    <t>OK</t>
  </si>
  <si>
    <t>οκ</t>
  </si>
  <si>
    <t>Αιμοποιηση</t>
  </si>
  <si>
    <t>7Α1.2</t>
  </si>
  <si>
    <t>Αλκοολογια</t>
  </si>
  <si>
    <t>7Α</t>
  </si>
  <si>
    <t>Εμβρυολ Β</t>
  </si>
  <si>
    <t>…..</t>
  </si>
</sst>
</file>

<file path=xl/styles.xml><?xml version="1.0" encoding="utf-8"?>
<styleSheet xmlns="http://schemas.openxmlformats.org/spreadsheetml/2006/main">
  <numFmts count="1">
    <numFmt numFmtId="164" formatCode="dd/mm_)"/>
  </numFmts>
  <fonts count="16">
    <font>
      <sz val="10"/>
      <name val="Courier New"/>
      <charset val="16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1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161"/>
    </font>
    <font>
      <b/>
      <sz val="10"/>
      <name val="Courier New"/>
      <family val="3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color rgb="FF006100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Calibri"/>
      <family val="2"/>
      <charset val="161"/>
    </font>
    <font>
      <sz val="9"/>
      <name val="Arial"/>
      <family val="2"/>
      <charset val="161"/>
    </font>
    <font>
      <sz val="10"/>
      <color theme="0"/>
      <name val="Arial"/>
      <family val="2"/>
      <charset val="161"/>
    </font>
  </fonts>
  <fills count="36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260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5" fontId="3" fillId="0" borderId="0" xfId="0" applyNumberFormat="1" applyFont="1" applyProtection="1"/>
    <xf numFmtId="15" fontId="3" fillId="0" borderId="0" xfId="0" applyNumberFormat="1" applyFont="1" applyBorder="1" applyProtection="1"/>
    <xf numFmtId="0" fontId="3" fillId="0" borderId="1" xfId="0" applyFont="1" applyBorder="1" applyAlignment="1" applyProtection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2" fillId="0" borderId="3" xfId="0" applyFont="1" applyBorder="1"/>
    <xf numFmtId="164" fontId="2" fillId="0" borderId="0" xfId="0" applyNumberFormat="1" applyFont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16" fontId="2" fillId="0" borderId="1" xfId="0" applyNumberFormat="1" applyFont="1" applyBorder="1" applyProtection="1"/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0" fontId="1" fillId="0" borderId="0" xfId="0" applyFont="1" applyBorder="1"/>
    <xf numFmtId="15" fontId="3" fillId="0" borderId="0" xfId="0" quotePrefix="1" applyNumberFormat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15" fontId="3" fillId="0" borderId="0" xfId="0" quotePrefix="1" applyNumberFormat="1" applyFont="1" applyBorder="1" applyAlignment="1" applyProtection="1">
      <alignment horizontal="left"/>
    </xf>
    <xf numFmtId="0" fontId="4" fillId="0" borderId="2" xfId="0" applyFont="1" applyBorder="1"/>
    <xf numFmtId="0" fontId="4" fillId="0" borderId="5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2" xfId="0" quotePrefix="1" applyFont="1" applyBorder="1" applyAlignment="1" applyProtection="1">
      <alignment horizontal="right"/>
    </xf>
    <xf numFmtId="16" fontId="4" fillId="0" borderId="4" xfId="0" applyNumberFormat="1" applyFont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15" fontId="5" fillId="2" borderId="0" xfId="0" applyNumberFormat="1" applyFont="1" applyFill="1" applyProtection="1"/>
    <xf numFmtId="15" fontId="5" fillId="2" borderId="0" xfId="0" applyNumberFormat="1" applyFont="1" applyFill="1" applyBorder="1" applyProtection="1"/>
    <xf numFmtId="15" fontId="3" fillId="0" borderId="6" xfId="0" applyNumberFormat="1" applyFont="1" applyBorder="1" applyProtection="1"/>
    <xf numFmtId="0" fontId="3" fillId="0" borderId="7" xfId="0" applyFont="1" applyBorder="1"/>
    <xf numFmtId="0" fontId="0" fillId="0" borderId="1" xfId="0" applyBorder="1"/>
    <xf numFmtId="15" fontId="5" fillId="0" borderId="0" xfId="0" applyNumberFormat="1" applyFont="1" applyFill="1" applyProtection="1"/>
    <xf numFmtId="0" fontId="3" fillId="0" borderId="1" xfId="0" applyFont="1" applyFill="1" applyBorder="1" applyAlignment="1" applyProtection="1">
      <alignment horizontal="left"/>
    </xf>
    <xf numFmtId="15" fontId="5" fillId="0" borderId="0" xfId="0" applyNumberFormat="1" applyFont="1" applyFill="1" applyBorder="1" applyProtection="1"/>
    <xf numFmtId="0" fontId="6" fillId="0" borderId="1" xfId="0" applyFont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left"/>
    </xf>
    <xf numFmtId="16" fontId="2" fillId="0" borderId="7" xfId="0" applyNumberFormat="1" applyFont="1" applyBorder="1" applyProtection="1"/>
    <xf numFmtId="0" fontId="1" fillId="0" borderId="3" xfId="0" applyFont="1" applyBorder="1" applyAlignment="1">
      <alignment horizontal="left"/>
    </xf>
    <xf numFmtId="15" fontId="3" fillId="0" borderId="6" xfId="0" quotePrefix="1" applyNumberFormat="1" applyFont="1" applyBorder="1" applyAlignment="1" applyProtection="1">
      <alignment horizontal="left"/>
    </xf>
    <xf numFmtId="15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3" fillId="3" borderId="8" xfId="0" applyFont="1" applyFill="1" applyBorder="1"/>
    <xf numFmtId="0" fontId="0" fillId="3" borderId="8" xfId="0" applyFill="1" applyBorder="1"/>
    <xf numFmtId="0" fontId="3" fillId="3" borderId="8" xfId="0" quotePrefix="1" applyFont="1" applyFill="1" applyBorder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2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15" fontId="5" fillId="0" borderId="7" xfId="0" applyNumberFormat="1" applyFont="1" applyFill="1" applyBorder="1" applyProtection="1"/>
    <xf numFmtId="0" fontId="3" fillId="0" borderId="15" xfId="0" applyFont="1" applyFill="1" applyBorder="1" applyAlignment="1" applyProtection="1">
      <alignment horizontal="left"/>
    </xf>
    <xf numFmtId="0" fontId="1" fillId="0" borderId="4" xfId="0" applyFont="1" applyBorder="1"/>
    <xf numFmtId="0" fontId="1" fillId="0" borderId="16" xfId="0" applyFont="1" applyBorder="1"/>
    <xf numFmtId="0" fontId="3" fillId="0" borderId="17" xfId="0" applyFont="1" applyBorder="1"/>
    <xf numFmtId="0" fontId="4" fillId="0" borderId="0" xfId="0" applyFont="1" applyBorder="1"/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0" quotePrefix="1" applyFont="1" applyBorder="1" applyAlignment="1" applyProtection="1">
      <alignment horizontal="right"/>
    </xf>
    <xf numFmtId="16" fontId="4" fillId="0" borderId="1" xfId="0" applyNumberFormat="1" applyFont="1" applyBorder="1" applyAlignment="1" applyProtection="1">
      <alignment horizontal="left"/>
    </xf>
    <xf numFmtId="0" fontId="4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1" fillId="0" borderId="1" xfId="0" applyFont="1" applyBorder="1"/>
    <xf numFmtId="0" fontId="6" fillId="3" borderId="0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15" fontId="6" fillId="0" borderId="0" xfId="0" applyNumberFormat="1" applyFont="1" applyFill="1" applyBorder="1" applyProtection="1"/>
    <xf numFmtId="16" fontId="1" fillId="0" borderId="0" xfId="0" applyNumberFormat="1" applyFont="1" applyFill="1" applyBorder="1" applyProtection="1"/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quotePrefix="1" applyFont="1" applyFill="1" applyBorder="1" applyAlignment="1">
      <alignment horizontal="left"/>
    </xf>
    <xf numFmtId="0" fontId="7" fillId="0" borderId="14" xfId="0" applyFont="1" applyFill="1" applyBorder="1"/>
    <xf numFmtId="0" fontId="6" fillId="0" borderId="12" xfId="0" quotePrefix="1" applyFont="1" applyFill="1" applyBorder="1" applyAlignment="1">
      <alignment horizontal="left"/>
    </xf>
    <xf numFmtId="0" fontId="6" fillId="0" borderId="14" xfId="0" applyFont="1" applyFill="1" applyBorder="1"/>
    <xf numFmtId="0" fontId="6" fillId="0" borderId="13" xfId="0" applyFont="1" applyFill="1" applyBorder="1"/>
    <xf numFmtId="15" fontId="3" fillId="0" borderId="7" xfId="0" applyNumberFormat="1" applyFont="1" applyBorder="1" applyProtection="1"/>
    <xf numFmtId="15" fontId="3" fillId="0" borderId="15" xfId="0" applyNumberFormat="1" applyFont="1" applyBorder="1" applyProtection="1"/>
    <xf numFmtId="15" fontId="3" fillId="0" borderId="1" xfId="0" applyNumberFormat="1" applyFont="1" applyBorder="1" applyProtection="1"/>
    <xf numFmtId="0" fontId="8" fillId="4" borderId="3" xfId="1" applyFont="1" applyFill="1" applyBorder="1" applyAlignment="1" applyProtection="1">
      <alignment horizontal="left"/>
    </xf>
    <xf numFmtId="16" fontId="3" fillId="4" borderId="1" xfId="0" applyNumberFormat="1" applyFont="1" applyFill="1" applyBorder="1" applyProtection="1"/>
    <xf numFmtId="15" fontId="9" fillId="4" borderId="0" xfId="1" applyNumberFormat="1" applyFont="1" applyFill="1" applyAlignment="1" applyProtection="1">
      <alignment horizontal="right"/>
    </xf>
    <xf numFmtId="15" fontId="8" fillId="4" borderId="3" xfId="1" applyNumberFormat="1" applyFont="1" applyFill="1" applyBorder="1" applyAlignment="1" applyProtection="1">
      <alignment horizontal="left"/>
    </xf>
    <xf numFmtId="0" fontId="0" fillId="0" borderId="0" xfId="0" applyBorder="1"/>
    <xf numFmtId="0" fontId="1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3" fillId="3" borderId="0" xfId="0" quotePrefix="1" applyFont="1" applyFill="1" applyBorder="1" applyAlignment="1">
      <alignment horizontal="left"/>
    </xf>
    <xf numFmtId="0" fontId="6" fillId="3" borderId="0" xfId="0" applyFont="1" applyFill="1" applyBorder="1"/>
    <xf numFmtId="16" fontId="4" fillId="0" borderId="18" xfId="0" applyNumberFormat="1" applyFont="1" applyBorder="1" applyAlignment="1" applyProtection="1">
      <alignment horizontal="left"/>
    </xf>
    <xf numFmtId="16" fontId="4" fillId="0" borderId="19" xfId="0" applyNumberFormat="1" applyFont="1" applyBorder="1" applyAlignment="1" applyProtection="1">
      <alignment horizontal="left"/>
    </xf>
    <xf numFmtId="0" fontId="3" fillId="0" borderId="19" xfId="0" applyFont="1" applyBorder="1"/>
    <xf numFmtId="16" fontId="3" fillId="4" borderId="19" xfId="0" applyNumberFormat="1" applyFont="1" applyFill="1" applyBorder="1" applyProtection="1"/>
    <xf numFmtId="16" fontId="2" fillId="0" borderId="19" xfId="0" applyNumberFormat="1" applyFont="1" applyBorder="1" applyProtection="1"/>
    <xf numFmtId="0" fontId="1" fillId="0" borderId="18" xfId="0" applyFont="1" applyBorder="1" applyAlignment="1">
      <alignment horizontal="left"/>
    </xf>
    <xf numFmtId="0" fontId="11" fillId="6" borderId="0" xfId="1" applyFont="1" applyFill="1"/>
    <xf numFmtId="16" fontId="12" fillId="6" borderId="1" xfId="0" applyNumberFormat="1" applyFont="1" applyFill="1" applyBorder="1" applyProtection="1"/>
    <xf numFmtId="15" fontId="11" fillId="7" borderId="0" xfId="1" applyNumberFormat="1" applyFont="1" applyFill="1" applyProtection="1"/>
    <xf numFmtId="16" fontId="11" fillId="7" borderId="1" xfId="1" applyNumberFormat="1" applyFont="1" applyFill="1" applyBorder="1" applyProtection="1"/>
    <xf numFmtId="0" fontId="11" fillId="8" borderId="0" xfId="0" applyFont="1" applyFill="1" applyAlignment="1" applyProtection="1">
      <alignment horizontal="left"/>
    </xf>
    <xf numFmtId="16" fontId="11" fillId="8" borderId="1" xfId="0" applyNumberFormat="1" applyFont="1" applyFill="1" applyBorder="1" applyProtection="1"/>
    <xf numFmtId="15" fontId="11" fillId="9" borderId="0" xfId="1" applyNumberFormat="1" applyFont="1" applyFill="1" applyProtection="1"/>
    <xf numFmtId="16" fontId="11" fillId="9" borderId="1" xfId="1" applyNumberFormat="1" applyFont="1" applyFill="1" applyBorder="1" applyProtection="1"/>
    <xf numFmtId="0" fontId="11" fillId="9" borderId="1" xfId="1" applyFont="1" applyFill="1" applyBorder="1" applyAlignment="1" applyProtection="1">
      <alignment horizontal="left"/>
    </xf>
    <xf numFmtId="15" fontId="11" fillId="10" borderId="0" xfId="1" applyNumberFormat="1" applyFont="1" applyFill="1" applyProtection="1"/>
    <xf numFmtId="0" fontId="11" fillId="10" borderId="1" xfId="0" applyFont="1" applyFill="1" applyBorder="1" applyAlignment="1" applyProtection="1">
      <alignment horizontal="left"/>
    </xf>
    <xf numFmtId="15" fontId="11" fillId="11" borderId="3" xfId="1" applyNumberFormat="1" applyFont="1" applyFill="1" applyBorder="1" applyAlignment="1" applyProtection="1">
      <alignment horizontal="left"/>
    </xf>
    <xf numFmtId="15" fontId="11" fillId="11" borderId="20" xfId="1" applyNumberFormat="1" applyFont="1" applyFill="1" applyBorder="1" applyAlignment="1" applyProtection="1">
      <alignment horizontal="left"/>
    </xf>
    <xf numFmtId="16" fontId="11" fillId="6" borderId="1" xfId="1" applyNumberFormat="1" applyFont="1" applyFill="1" applyBorder="1" applyProtection="1"/>
    <xf numFmtId="16" fontId="3" fillId="0" borderId="1" xfId="0" applyNumberFormat="1" applyFont="1" applyBorder="1" applyProtection="1"/>
    <xf numFmtId="0" fontId="3" fillId="12" borderId="7" xfId="0" applyFont="1" applyFill="1" applyBorder="1" applyAlignment="1" applyProtection="1">
      <alignment horizontal="left"/>
    </xf>
    <xf numFmtId="16" fontId="3" fillId="12" borderId="1" xfId="0" applyNumberFormat="1" applyFont="1" applyFill="1" applyBorder="1" applyProtection="1"/>
    <xf numFmtId="0" fontId="1" fillId="0" borderId="19" xfId="0" applyFont="1" applyBorder="1" applyAlignment="1">
      <alignment horizontal="left"/>
    </xf>
    <xf numFmtId="0" fontId="11" fillId="6" borderId="0" xfId="1" applyFont="1" applyFill="1" applyBorder="1"/>
    <xf numFmtId="15" fontId="11" fillId="9" borderId="0" xfId="1" applyNumberFormat="1" applyFont="1" applyFill="1" applyBorder="1" applyProtection="1"/>
    <xf numFmtId="15" fontId="11" fillId="10" borderId="0" xfId="1" applyNumberFormat="1" applyFont="1" applyFill="1" applyBorder="1" applyProtection="1"/>
    <xf numFmtId="15" fontId="11" fillId="7" borderId="0" xfId="1" applyNumberFormat="1" applyFont="1" applyFill="1" applyBorder="1" applyProtection="1"/>
    <xf numFmtId="0" fontId="11" fillId="8" borderId="0" xfId="0" applyFont="1" applyFill="1" applyBorder="1" applyAlignment="1" applyProtection="1">
      <alignment horizontal="left"/>
    </xf>
    <xf numFmtId="0" fontId="3" fillId="0" borderId="6" xfId="0" applyFont="1" applyBorder="1" applyAlignment="1">
      <alignment horizontal="right"/>
    </xf>
    <xf numFmtId="0" fontId="3" fillId="0" borderId="7" xfId="0" quotePrefix="1" applyFont="1" applyBorder="1" applyAlignment="1">
      <alignment horizontal="left"/>
    </xf>
    <xf numFmtId="16" fontId="3" fillId="0" borderId="15" xfId="0" applyNumberFormat="1" applyFont="1" applyBorder="1" applyProtection="1"/>
    <xf numFmtId="16" fontId="3" fillId="12" borderId="15" xfId="0" applyNumberFormat="1" applyFont="1" applyFill="1" applyBorder="1" applyProtection="1"/>
    <xf numFmtId="15" fontId="8" fillId="13" borderId="0" xfId="1" applyNumberFormat="1" applyFont="1" applyFill="1" applyBorder="1" applyProtection="1"/>
    <xf numFmtId="16" fontId="8" fillId="13" borderId="1" xfId="1" applyNumberFormat="1" applyFont="1" applyFill="1" applyBorder="1" applyProtection="1"/>
    <xf numFmtId="0" fontId="8" fillId="14" borderId="3" xfId="1" applyFont="1" applyFill="1" applyBorder="1" applyAlignment="1" applyProtection="1">
      <alignment horizontal="left"/>
    </xf>
    <xf numFmtId="0" fontId="8" fillId="14" borderId="1" xfId="1" applyFont="1" applyFill="1" applyBorder="1" applyAlignment="1" applyProtection="1">
      <alignment horizontal="left"/>
    </xf>
    <xf numFmtId="15" fontId="8" fillId="13" borderId="0" xfId="1" applyNumberFormat="1" applyFont="1" applyFill="1" applyProtection="1"/>
    <xf numFmtId="15" fontId="8" fillId="8" borderId="0" xfId="1" applyNumberFormat="1" applyFont="1" applyFill="1" applyProtection="1"/>
    <xf numFmtId="16" fontId="8" fillId="8" borderId="1" xfId="1" applyNumberFormat="1" applyFont="1" applyFill="1" applyBorder="1" applyProtection="1"/>
    <xf numFmtId="15" fontId="8" fillId="15" borderId="3" xfId="1" applyNumberFormat="1" applyFont="1" applyFill="1" applyBorder="1" applyProtection="1"/>
    <xf numFmtId="15" fontId="8" fillId="15" borderId="1" xfId="1" applyNumberFormat="1" applyFont="1" applyFill="1" applyBorder="1" applyProtection="1"/>
    <xf numFmtId="0" fontId="8" fillId="9" borderId="0" xfId="1" applyFont="1" applyFill="1"/>
    <xf numFmtId="16" fontId="8" fillId="9" borderId="1" xfId="1" applyNumberFormat="1" applyFont="1" applyFill="1" applyBorder="1" applyProtection="1"/>
    <xf numFmtId="15" fontId="8" fillId="16" borderId="0" xfId="1" applyNumberFormat="1" applyFont="1" applyFill="1" applyProtection="1"/>
    <xf numFmtId="15" fontId="8" fillId="16" borderId="1" xfId="1" applyNumberFormat="1" applyFont="1" applyFill="1" applyBorder="1" applyProtection="1"/>
    <xf numFmtId="16" fontId="3" fillId="0" borderId="1" xfId="0" applyNumberFormat="1" applyFont="1" applyFill="1" applyBorder="1" applyProtection="1"/>
    <xf numFmtId="15" fontId="8" fillId="16" borderId="0" xfId="1" applyNumberFormat="1" applyFont="1" applyFill="1" applyBorder="1" applyProtection="1"/>
    <xf numFmtId="15" fontId="8" fillId="15" borderId="6" xfId="1" applyNumberFormat="1" applyFont="1" applyFill="1" applyBorder="1" applyProtection="1"/>
    <xf numFmtId="16" fontId="3" fillId="0" borderId="15" xfId="0" applyNumberFormat="1" applyFont="1" applyFill="1" applyBorder="1" applyProtection="1"/>
    <xf numFmtId="15" fontId="11" fillId="17" borderId="0" xfId="0" applyNumberFormat="1" applyFont="1" applyFill="1" applyBorder="1" applyProtection="1"/>
    <xf numFmtId="16" fontId="11" fillId="17" borderId="1" xfId="0" applyNumberFormat="1" applyFont="1" applyFill="1" applyBorder="1" applyProtection="1"/>
    <xf numFmtId="0" fontId="11" fillId="18" borderId="7" xfId="0" applyFont="1" applyFill="1" applyBorder="1" applyAlignment="1" applyProtection="1">
      <alignment horizontal="left"/>
    </xf>
    <xf numFmtId="0" fontId="8" fillId="19" borderId="3" xfId="1" applyFont="1" applyFill="1" applyBorder="1" applyAlignment="1" applyProtection="1">
      <alignment horizontal="left"/>
    </xf>
    <xf numFmtId="0" fontId="8" fillId="19" borderId="1" xfId="1" applyFont="1" applyFill="1" applyBorder="1" applyAlignment="1" applyProtection="1">
      <alignment horizontal="left"/>
    </xf>
    <xf numFmtId="15" fontId="8" fillId="9" borderId="0" xfId="1" applyNumberFormat="1" applyFont="1" applyFill="1" applyProtection="1"/>
    <xf numFmtId="15" fontId="8" fillId="20" borderId="3" xfId="1" applyNumberFormat="1" applyFont="1" applyFill="1" applyBorder="1" applyAlignment="1" applyProtection="1">
      <alignment horizontal="left"/>
    </xf>
    <xf numFmtId="15" fontId="8" fillId="20" borderId="1" xfId="1" applyNumberFormat="1" applyFont="1" applyFill="1" applyBorder="1" applyAlignment="1" applyProtection="1">
      <alignment horizontal="left"/>
    </xf>
    <xf numFmtId="15" fontId="8" fillId="21" borderId="0" xfId="1" applyNumberFormat="1" applyFont="1" applyFill="1" applyProtection="1"/>
    <xf numFmtId="15" fontId="8" fillId="21" borderId="1" xfId="1" applyNumberFormat="1" applyFont="1" applyFill="1" applyBorder="1" applyProtection="1"/>
    <xf numFmtId="15" fontId="8" fillId="10" borderId="3" xfId="1" applyNumberFormat="1" applyFont="1" applyFill="1" applyBorder="1" applyAlignment="1" applyProtection="1">
      <alignment horizontal="left"/>
    </xf>
    <xf numFmtId="15" fontId="8" fillId="10" borderId="1" xfId="1" applyNumberFormat="1" applyFont="1" applyFill="1" applyBorder="1" applyAlignment="1" applyProtection="1">
      <alignment horizontal="left"/>
    </xf>
    <xf numFmtId="15" fontId="13" fillId="22" borderId="6" xfId="1" applyNumberFormat="1" applyFont="1" applyFill="1" applyBorder="1" applyAlignment="1" applyProtection="1">
      <alignment horizontal="left"/>
    </xf>
    <xf numFmtId="15" fontId="13" fillId="22" borderId="0" xfId="1" applyNumberFormat="1" applyFont="1" applyFill="1" applyBorder="1" applyAlignment="1" applyProtection="1">
      <alignment horizontal="left"/>
    </xf>
    <xf numFmtId="15" fontId="8" fillId="23" borderId="6" xfId="1" applyNumberFormat="1" applyFont="1" applyFill="1" applyBorder="1" applyAlignment="1" applyProtection="1">
      <alignment horizontal="left"/>
    </xf>
    <xf numFmtId="15" fontId="8" fillId="23" borderId="15" xfId="1" applyNumberFormat="1" applyFont="1" applyFill="1" applyBorder="1" applyAlignment="1" applyProtection="1">
      <alignment horizontal="left"/>
    </xf>
    <xf numFmtId="16" fontId="14" fillId="13" borderId="15" xfId="0" applyNumberFormat="1" applyFont="1" applyFill="1" applyBorder="1" applyProtection="1"/>
    <xf numFmtId="0" fontId="8" fillId="7" borderId="0" xfId="1" applyFont="1" applyFill="1"/>
    <xf numFmtId="0" fontId="8" fillId="7" borderId="1" xfId="1" applyFont="1" applyFill="1" applyBorder="1"/>
    <xf numFmtId="0" fontId="8" fillId="24" borderId="0" xfId="1" applyFont="1" applyFill="1" applyAlignment="1" applyProtection="1">
      <alignment horizontal="left"/>
    </xf>
    <xf numFmtId="0" fontId="8" fillId="24" borderId="0" xfId="1" applyFont="1" applyFill="1" applyBorder="1" applyAlignment="1" applyProtection="1">
      <alignment horizontal="left"/>
    </xf>
    <xf numFmtId="0" fontId="8" fillId="24" borderId="1" xfId="1" applyFont="1" applyFill="1" applyBorder="1" applyAlignment="1" applyProtection="1">
      <alignment horizontal="left"/>
    </xf>
    <xf numFmtId="0" fontId="3" fillId="7" borderId="1" xfId="0" applyFont="1" applyFill="1" applyBorder="1" applyAlignment="1" applyProtection="1">
      <alignment horizontal="left"/>
    </xf>
    <xf numFmtId="0" fontId="8" fillId="6" borderId="3" xfId="1" applyFont="1" applyFill="1" applyBorder="1" applyAlignment="1" applyProtection="1">
      <alignment horizontal="left"/>
    </xf>
    <xf numFmtId="16" fontId="8" fillId="6" borderId="1" xfId="1" applyNumberFormat="1" applyFont="1" applyFill="1" applyBorder="1" applyProtection="1"/>
    <xf numFmtId="0" fontId="8" fillId="7" borderId="0" xfId="1" applyFont="1" applyFill="1" applyBorder="1"/>
    <xf numFmtId="15" fontId="8" fillId="13" borderId="1" xfId="1" applyNumberFormat="1" applyFont="1" applyFill="1" applyBorder="1" applyProtection="1"/>
    <xf numFmtId="15" fontId="8" fillId="9" borderId="0" xfId="1" applyNumberFormat="1" applyFont="1" applyFill="1" applyBorder="1" applyProtection="1"/>
    <xf numFmtId="15" fontId="8" fillId="25" borderId="6" xfId="1" applyNumberFormat="1" applyFont="1" applyFill="1" applyBorder="1" applyAlignment="1" applyProtection="1">
      <alignment horizontal="left"/>
    </xf>
    <xf numFmtId="15" fontId="8" fillId="25" borderId="15" xfId="1" applyNumberFormat="1" applyFont="1" applyFill="1" applyBorder="1" applyAlignment="1" applyProtection="1">
      <alignment horizontal="left"/>
    </xf>
    <xf numFmtId="16" fontId="14" fillId="26" borderId="1" xfId="0" applyNumberFormat="1" applyFont="1" applyFill="1" applyBorder="1" applyProtection="1"/>
    <xf numFmtId="15" fontId="8" fillId="27" borderId="3" xfId="1" applyNumberFormat="1" applyFont="1" applyFill="1" applyBorder="1" applyAlignment="1" applyProtection="1">
      <alignment horizontal="left"/>
    </xf>
    <xf numFmtId="0" fontId="11" fillId="11" borderId="3" xfId="0" applyFont="1" applyFill="1" applyBorder="1" applyAlignment="1" applyProtection="1">
      <alignment horizontal="left"/>
    </xf>
    <xf numFmtId="15" fontId="13" fillId="20" borderId="0" xfId="1" applyNumberFormat="1" applyFont="1" applyFill="1" applyProtection="1"/>
    <xf numFmtId="16" fontId="3" fillId="15" borderId="15" xfId="0" applyNumberFormat="1" applyFont="1" applyFill="1" applyBorder="1" applyProtection="1"/>
    <xf numFmtId="15" fontId="3" fillId="28" borderId="0" xfId="0" applyNumberFormat="1" applyFont="1" applyFill="1" applyBorder="1" applyProtection="1"/>
    <xf numFmtId="0" fontId="14" fillId="9" borderId="6" xfId="0" applyFont="1" applyFill="1" applyBorder="1" applyAlignment="1" applyProtection="1">
      <alignment horizontal="left"/>
    </xf>
    <xf numFmtId="16" fontId="15" fillId="29" borderId="1" xfId="0" applyNumberFormat="1" applyFont="1" applyFill="1" applyBorder="1" applyProtection="1"/>
    <xf numFmtId="0" fontId="3" fillId="7" borderId="15" xfId="0" applyFont="1" applyFill="1" applyBorder="1"/>
    <xf numFmtId="15" fontId="13" fillId="30" borderId="3" xfId="1" applyNumberFormat="1" applyFont="1" applyFill="1" applyBorder="1" applyAlignment="1" applyProtection="1">
      <alignment horizontal="left"/>
    </xf>
    <xf numFmtId="16" fontId="15" fillId="31" borderId="1" xfId="0" applyNumberFormat="1" applyFont="1" applyFill="1" applyBorder="1" applyProtection="1"/>
    <xf numFmtId="0" fontId="14" fillId="12" borderId="15" xfId="0" applyFont="1" applyFill="1" applyBorder="1"/>
    <xf numFmtId="0" fontId="14" fillId="6" borderId="6" xfId="0" applyFont="1" applyFill="1" applyBorder="1" applyAlignment="1" applyProtection="1">
      <alignment horizontal="left"/>
    </xf>
    <xf numFmtId="16" fontId="3" fillId="32" borderId="1" xfId="0" applyNumberFormat="1" applyFont="1" applyFill="1" applyBorder="1" applyProtection="1"/>
    <xf numFmtId="15" fontId="3" fillId="13" borderId="7" xfId="0" applyNumberFormat="1" applyFont="1" applyFill="1" applyBorder="1" applyAlignment="1" applyProtection="1">
      <alignment horizontal="left"/>
    </xf>
    <xf numFmtId="16" fontId="3" fillId="11" borderId="1" xfId="0" applyNumberFormat="1" applyFont="1" applyFill="1" applyBorder="1" applyProtection="1"/>
    <xf numFmtId="15" fontId="8" fillId="33" borderId="3" xfId="1" applyNumberFormat="1" applyFont="1" applyFill="1" applyBorder="1" applyAlignment="1" applyProtection="1">
      <alignment horizontal="left"/>
    </xf>
    <xf numFmtId="15" fontId="8" fillId="33" borderId="1" xfId="1" applyNumberFormat="1" applyFont="1" applyFill="1" applyBorder="1" applyAlignment="1" applyProtection="1">
      <alignment horizontal="left"/>
    </xf>
    <xf numFmtId="0" fontId="3" fillId="0" borderId="6" xfId="0" applyFont="1" applyBorder="1"/>
    <xf numFmtId="0" fontId="3" fillId="0" borderId="15" xfId="0" applyFont="1" applyBorder="1"/>
    <xf numFmtId="16" fontId="3" fillId="11" borderId="15" xfId="0" applyNumberFormat="1" applyFont="1" applyFill="1" applyBorder="1" applyProtection="1"/>
    <xf numFmtId="16" fontId="2" fillId="0" borderId="15" xfId="0" applyNumberFormat="1" applyFont="1" applyBorder="1" applyProtection="1"/>
    <xf numFmtId="16" fontId="3" fillId="32" borderId="15" xfId="0" applyNumberFormat="1" applyFont="1" applyFill="1" applyBorder="1" applyProtection="1"/>
    <xf numFmtId="0" fontId="11" fillId="6" borderId="7" xfId="1" applyFont="1" applyFill="1" applyBorder="1"/>
    <xf numFmtId="16" fontId="12" fillId="6" borderId="15" xfId="0" applyNumberFormat="1" applyFont="1" applyFill="1" applyBorder="1" applyProtection="1"/>
    <xf numFmtId="0" fontId="3" fillId="0" borderId="15" xfId="0" quotePrefix="1" applyFont="1" applyBorder="1" applyAlignment="1">
      <alignment horizontal="left"/>
    </xf>
    <xf numFmtId="16" fontId="11" fillId="6" borderId="15" xfId="1" applyNumberFormat="1" applyFont="1" applyFill="1" applyBorder="1" applyProtection="1"/>
    <xf numFmtId="0" fontId="4" fillId="0" borderId="5" xfId="0" quotePrefix="1" applyFont="1" applyBorder="1" applyAlignment="1" applyProtection="1">
      <alignment horizontal="right"/>
    </xf>
    <xf numFmtId="0" fontId="4" fillId="0" borderId="3" xfId="0" quotePrefix="1" applyFont="1" applyBorder="1" applyAlignment="1" applyProtection="1">
      <alignment horizontal="right"/>
    </xf>
    <xf numFmtId="15" fontId="8" fillId="8" borderId="0" xfId="1" applyNumberFormat="1" applyFont="1" applyFill="1" applyBorder="1" applyProtection="1"/>
    <xf numFmtId="0" fontId="8" fillId="9" borderId="0" xfId="1" applyFont="1" applyFill="1" applyBorder="1"/>
    <xf numFmtId="16" fontId="11" fillId="17" borderId="15" xfId="0" applyNumberFormat="1" applyFont="1" applyFill="1" applyBorder="1" applyProtection="1"/>
    <xf numFmtId="15" fontId="8" fillId="16" borderId="7" xfId="1" applyNumberFormat="1" applyFont="1" applyFill="1" applyBorder="1" applyProtection="1"/>
    <xf numFmtId="15" fontId="8" fillId="16" borderId="15" xfId="1" applyNumberFormat="1" applyFont="1" applyFill="1" applyBorder="1" applyProtection="1"/>
    <xf numFmtId="15" fontId="8" fillId="21" borderId="0" xfId="1" applyNumberFormat="1" applyFont="1" applyFill="1" applyBorder="1" applyProtection="1"/>
    <xf numFmtId="15" fontId="13" fillId="22" borderId="7" xfId="1" applyNumberFormat="1" applyFont="1" applyFill="1" applyBorder="1" applyAlignment="1" applyProtection="1">
      <alignment horizontal="left"/>
    </xf>
    <xf numFmtId="15" fontId="8" fillId="33" borderId="15" xfId="1" applyNumberFormat="1" applyFont="1" applyFill="1" applyBorder="1" applyAlignment="1" applyProtection="1">
      <alignment horizontal="left"/>
    </xf>
    <xf numFmtId="15" fontId="13" fillId="20" borderId="0" xfId="1" applyNumberFormat="1" applyFont="1" applyFill="1" applyBorder="1" applyProtection="1"/>
    <xf numFmtId="15" fontId="8" fillId="27" borderId="6" xfId="1" applyNumberFormat="1" applyFont="1" applyFill="1" applyBorder="1" applyAlignment="1" applyProtection="1">
      <alignment horizontal="left"/>
    </xf>
    <xf numFmtId="15" fontId="3" fillId="28" borderId="7" xfId="0" applyNumberFormat="1" applyFont="1" applyFill="1" applyBorder="1" applyProtection="1"/>
    <xf numFmtId="0" fontId="11" fillId="11" borderId="6" xfId="0" applyFont="1" applyFill="1" applyBorder="1" applyAlignment="1" applyProtection="1">
      <alignment horizontal="left"/>
    </xf>
    <xf numFmtId="16" fontId="14" fillId="26" borderId="15" xfId="0" applyNumberFormat="1" applyFont="1" applyFill="1" applyBorder="1" applyProtection="1"/>
    <xf numFmtId="16" fontId="15" fillId="29" borderId="15" xfId="0" applyNumberFormat="1" applyFont="1" applyFill="1" applyBorder="1" applyProtection="1"/>
    <xf numFmtId="15" fontId="13" fillId="30" borderId="6" xfId="1" applyNumberFormat="1" applyFont="1" applyFill="1" applyBorder="1" applyAlignment="1" applyProtection="1">
      <alignment horizontal="left"/>
    </xf>
    <xf numFmtId="16" fontId="15" fillId="31" borderId="15" xfId="0" applyNumberFormat="1" applyFont="1" applyFill="1" applyBorder="1" applyProtection="1"/>
    <xf numFmtId="15" fontId="11" fillId="7" borderId="21" xfId="1" applyNumberFormat="1" applyFont="1" applyFill="1" applyBorder="1" applyProtection="1"/>
    <xf numFmtId="0" fontId="11" fillId="6" borderId="21" xfId="1" applyFont="1" applyFill="1" applyBorder="1"/>
    <xf numFmtId="15" fontId="11" fillId="9" borderId="21" xfId="1" applyNumberFormat="1" applyFont="1" applyFill="1" applyBorder="1" applyProtection="1"/>
    <xf numFmtId="0" fontId="11" fillId="8" borderId="21" xfId="0" applyFont="1" applyFill="1" applyBorder="1" applyAlignment="1" applyProtection="1">
      <alignment horizontal="left"/>
    </xf>
    <xf numFmtId="15" fontId="11" fillId="10" borderId="21" xfId="1" applyNumberFormat="1" applyFont="1" applyFill="1" applyBorder="1" applyProtection="1"/>
    <xf numFmtId="15" fontId="11" fillId="11" borderId="21" xfId="1" applyNumberFormat="1" applyFont="1" applyFill="1" applyBorder="1" applyAlignment="1" applyProtection="1">
      <alignment horizontal="left"/>
    </xf>
    <xf numFmtId="0" fontId="3" fillId="12" borderId="21" xfId="0" applyFont="1" applyFill="1" applyBorder="1" applyAlignment="1" applyProtection="1">
      <alignment horizontal="left"/>
    </xf>
    <xf numFmtId="0" fontId="2" fillId="3" borderId="21" xfId="0" applyFont="1" applyFill="1" applyBorder="1" applyProtection="1">
      <protection locked="0"/>
    </xf>
    <xf numFmtId="1" fontId="2" fillId="0" borderId="21" xfId="0" applyNumberFormat="1" applyFont="1" applyFill="1" applyBorder="1" applyProtection="1"/>
    <xf numFmtId="0" fontId="2" fillId="0" borderId="21" xfId="0" applyFont="1" applyFill="1" applyBorder="1"/>
    <xf numFmtId="0" fontId="2" fillId="0" borderId="21" xfId="0" applyFont="1" applyBorder="1"/>
    <xf numFmtId="0" fontId="2" fillId="3" borderId="21" xfId="0" applyFont="1" applyFill="1" applyBorder="1"/>
    <xf numFmtId="15" fontId="8" fillId="13" borderId="21" xfId="1" applyNumberFormat="1" applyFont="1" applyFill="1" applyBorder="1" applyProtection="1"/>
    <xf numFmtId="15" fontId="8" fillId="15" borderId="21" xfId="1" applyNumberFormat="1" applyFont="1" applyFill="1" applyBorder="1" applyProtection="1"/>
    <xf numFmtId="0" fontId="8" fillId="14" borderId="21" xfId="1" applyFont="1" applyFill="1" applyBorder="1" applyAlignment="1" applyProtection="1">
      <alignment horizontal="left"/>
    </xf>
    <xf numFmtId="15" fontId="8" fillId="8" borderId="21" xfId="1" applyNumberFormat="1" applyFont="1" applyFill="1" applyBorder="1" applyProtection="1"/>
    <xf numFmtId="0" fontId="11" fillId="18" borderId="21" xfId="0" applyFont="1" applyFill="1" applyBorder="1" applyAlignment="1" applyProtection="1">
      <alignment horizontal="left"/>
    </xf>
    <xf numFmtId="0" fontId="8" fillId="9" borderId="21" xfId="1" applyFont="1" applyFill="1" applyBorder="1"/>
    <xf numFmtId="15" fontId="8" fillId="16" borderId="21" xfId="1" applyNumberFormat="1" applyFont="1" applyFill="1" applyBorder="1" applyProtection="1"/>
    <xf numFmtId="15" fontId="11" fillId="17" borderId="21" xfId="0" applyNumberFormat="1" applyFont="1" applyFill="1" applyBorder="1" applyProtection="1"/>
    <xf numFmtId="0" fontId="8" fillId="7" borderId="21" xfId="1" applyFont="1" applyFill="1" applyBorder="1"/>
    <xf numFmtId="15" fontId="8" fillId="27" borderId="21" xfId="1" applyNumberFormat="1" applyFont="1" applyFill="1" applyBorder="1" applyAlignment="1" applyProtection="1">
      <alignment horizontal="left"/>
    </xf>
    <xf numFmtId="15" fontId="8" fillId="9" borderId="21" xfId="1" applyNumberFormat="1" applyFont="1" applyFill="1" applyBorder="1" applyProtection="1"/>
    <xf numFmtId="0" fontId="8" fillId="24" borderId="21" xfId="1" applyFont="1" applyFill="1" applyBorder="1" applyAlignment="1" applyProtection="1">
      <alignment horizontal="left"/>
    </xf>
    <xf numFmtId="15" fontId="3" fillId="28" borderId="21" xfId="0" applyNumberFormat="1" applyFont="1" applyFill="1" applyBorder="1" applyProtection="1"/>
    <xf numFmtId="0" fontId="8" fillId="6" borderId="21" xfId="1" applyFont="1" applyFill="1" applyBorder="1" applyAlignment="1" applyProtection="1">
      <alignment horizontal="left"/>
    </xf>
    <xf numFmtId="15" fontId="13" fillId="20" borderId="21" xfId="1" applyNumberFormat="1" applyFont="1" applyFill="1" applyBorder="1" applyProtection="1"/>
    <xf numFmtId="0" fontId="11" fillId="11" borderId="21" xfId="0" applyFont="1" applyFill="1" applyBorder="1" applyAlignment="1" applyProtection="1">
      <alignment horizontal="left"/>
    </xf>
    <xf numFmtId="0" fontId="3" fillId="0" borderId="21" xfId="0" applyFont="1" applyBorder="1"/>
    <xf numFmtId="16" fontId="3" fillId="15" borderId="21" xfId="0" applyNumberFormat="1" applyFont="1" applyFill="1" applyBorder="1" applyProtection="1"/>
    <xf numFmtId="16" fontId="14" fillId="26" borderId="21" xfId="0" applyNumberFormat="1" applyFont="1" applyFill="1" applyBorder="1" applyProtection="1"/>
    <xf numFmtId="15" fontId="8" fillId="25" borderId="21" xfId="1" applyNumberFormat="1" applyFont="1" applyFill="1" applyBorder="1" applyAlignment="1" applyProtection="1">
      <alignment horizontal="left"/>
    </xf>
    <xf numFmtId="15" fontId="3" fillId="34" borderId="21" xfId="0" applyNumberFormat="1" applyFont="1" applyFill="1" applyBorder="1" applyAlignment="1" applyProtection="1">
      <alignment horizontal="left"/>
    </xf>
    <xf numFmtId="16" fontId="3" fillId="35" borderId="1" xfId="0" applyNumberFormat="1" applyFont="1" applyFill="1" applyBorder="1" applyProtection="1"/>
    <xf numFmtId="16" fontId="3" fillId="35" borderId="21" xfId="0" applyNumberFormat="1" applyFont="1" applyFill="1" applyBorder="1" applyProtection="1"/>
    <xf numFmtId="15" fontId="8" fillId="16" borderId="22" xfId="1" applyNumberFormat="1" applyFont="1" applyFill="1" applyBorder="1" applyProtection="1"/>
    <xf numFmtId="0" fontId="3" fillId="3" borderId="23" xfId="0" applyFont="1" applyFill="1" applyBorder="1" applyProtection="1">
      <protection locked="0"/>
    </xf>
  </cellXfs>
  <cellStyles count="2">
    <cellStyle name="Καλό" xfId="1" builtinId="26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CCFF"/>
      <color rgb="FFCC99FF"/>
      <color rgb="FF99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R116"/>
  <sheetViews>
    <sheetView tabSelected="1" view="pageBreakPreview" zoomScaleNormal="90" workbookViewId="0">
      <pane xSplit="3" ySplit="1" topLeftCell="D2" activePane="bottomRight" state="frozenSplit"/>
      <selection activeCell="N89" sqref="N89"/>
      <selection pane="topRight" activeCell="N89" sqref="N89"/>
      <selection pane="bottomLeft" activeCell="N89" sqref="N89"/>
      <selection pane="bottomRight" activeCell="O2" sqref="O2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43149</v>
      </c>
      <c r="F2" s="30" t="s">
        <v>13</v>
      </c>
      <c r="G2" s="31">
        <f>E2+1</f>
        <v>43150</v>
      </c>
      <c r="H2" s="30" t="s">
        <v>4</v>
      </c>
      <c r="I2" s="31">
        <f>G2+1</f>
        <v>43151</v>
      </c>
      <c r="J2" s="30" t="s">
        <v>17</v>
      </c>
      <c r="K2" s="31">
        <f>I2+1</f>
        <v>43152</v>
      </c>
      <c r="L2" s="30" t="s">
        <v>6</v>
      </c>
      <c r="M2" s="98">
        <f>K2+1</f>
        <v>43153</v>
      </c>
      <c r="N2" s="11" t="s">
        <v>83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9"/>
    </row>
    <row r="4" spans="1:16" ht="14.1" customHeight="1" outlineLevel="1">
      <c r="A4" s="3">
        <v>1</v>
      </c>
      <c r="C4" s="21" t="s">
        <v>7</v>
      </c>
      <c r="F4" s="110" t="s">
        <v>25</v>
      </c>
      <c r="G4" s="111" t="s">
        <v>23</v>
      </c>
      <c r="H4" s="110" t="s">
        <v>25</v>
      </c>
      <c r="I4" s="112" t="s">
        <v>21</v>
      </c>
      <c r="J4" s="113" t="s">
        <v>26</v>
      </c>
      <c r="K4" s="114" t="s">
        <v>21</v>
      </c>
      <c r="N4" s="3"/>
    </row>
    <row r="5" spans="1:16" ht="14.1" customHeight="1" outlineLevel="1">
      <c r="A5" s="3">
        <v>1</v>
      </c>
      <c r="C5" s="21" t="s">
        <v>8</v>
      </c>
      <c r="D5" s="106" t="s">
        <v>22</v>
      </c>
      <c r="E5" s="107" t="s">
        <v>23</v>
      </c>
      <c r="F5" s="108" t="s">
        <v>24</v>
      </c>
      <c r="G5" s="109" t="s">
        <v>21</v>
      </c>
      <c r="H5" s="113" t="s">
        <v>26</v>
      </c>
      <c r="I5" s="114" t="s">
        <v>21</v>
      </c>
      <c r="J5" s="108" t="s">
        <v>24</v>
      </c>
      <c r="K5" s="109" t="s">
        <v>21</v>
      </c>
      <c r="L5" s="125" t="s">
        <v>22</v>
      </c>
      <c r="M5" s="107" t="s">
        <v>23</v>
      </c>
      <c r="N5" s="3"/>
    </row>
    <row r="6" spans="1:16" ht="14.1" customHeight="1" outlineLevel="1">
      <c r="A6" s="3">
        <v>1</v>
      </c>
      <c r="C6" s="21" t="s">
        <v>9</v>
      </c>
      <c r="F6" s="104" t="s">
        <v>20</v>
      </c>
      <c r="G6" s="117" t="s">
        <v>23</v>
      </c>
      <c r="H6" s="1"/>
      <c r="I6" s="10"/>
      <c r="J6" s="115" t="s">
        <v>27</v>
      </c>
      <c r="K6" s="116" t="s">
        <v>28</v>
      </c>
      <c r="L6" s="115" t="s">
        <v>27</v>
      </c>
      <c r="M6" s="116" t="s">
        <v>28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04" t="s">
        <v>20</v>
      </c>
      <c r="E7" s="105" t="s">
        <v>21</v>
      </c>
      <c r="F7" s="9"/>
      <c r="G7" s="20"/>
      <c r="H7" s="5"/>
      <c r="I7" s="10"/>
      <c r="J7" s="104" t="s">
        <v>20</v>
      </c>
      <c r="K7" s="117" t="s">
        <v>23</v>
      </c>
      <c r="L7" s="1"/>
      <c r="M7" s="10"/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43156</v>
      </c>
      <c r="F8" s="30" t="s">
        <v>13</v>
      </c>
      <c r="G8" s="31">
        <f>E8+1</f>
        <v>43157</v>
      </c>
      <c r="H8" s="30" t="s">
        <v>4</v>
      </c>
      <c r="I8" s="31">
        <f>G8+1</f>
        <v>43158</v>
      </c>
      <c r="J8" s="30" t="s">
        <v>17</v>
      </c>
      <c r="K8" s="31">
        <f>I8+1</f>
        <v>43159</v>
      </c>
      <c r="L8" s="30" t="s">
        <v>6</v>
      </c>
      <c r="M8" s="98">
        <f>K8+1</f>
        <v>43160</v>
      </c>
    </row>
    <row r="9" spans="1:16" s="23" customFormat="1" ht="14.1" customHeight="1" outlineLevel="1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9"/>
    </row>
    <row r="10" spans="1:16" ht="14.1" customHeight="1" outlineLevel="1">
      <c r="A10" s="3">
        <v>2</v>
      </c>
      <c r="C10" s="21" t="s">
        <v>7</v>
      </c>
      <c r="F10" s="110" t="s">
        <v>25</v>
      </c>
      <c r="G10" s="111" t="s">
        <v>23</v>
      </c>
      <c r="H10" s="110" t="s">
        <v>25</v>
      </c>
      <c r="I10" s="112" t="s">
        <v>21</v>
      </c>
      <c r="J10" s="113" t="s">
        <v>26</v>
      </c>
      <c r="K10" s="114" t="s">
        <v>21</v>
      </c>
      <c r="N10" s="3"/>
    </row>
    <row r="11" spans="1:16" ht="14.1" customHeight="1" outlineLevel="1">
      <c r="A11" s="3">
        <v>2</v>
      </c>
      <c r="C11" s="21" t="s">
        <v>8</v>
      </c>
      <c r="D11" s="106" t="s">
        <v>22</v>
      </c>
      <c r="E11" s="107" t="s">
        <v>23</v>
      </c>
      <c r="F11" s="108" t="s">
        <v>24</v>
      </c>
      <c r="G11" s="109" t="s">
        <v>21</v>
      </c>
      <c r="H11" s="113" t="s">
        <v>26</v>
      </c>
      <c r="I11" s="114" t="s">
        <v>21</v>
      </c>
      <c r="J11" s="108" t="s">
        <v>24</v>
      </c>
      <c r="K11" s="109" t="s">
        <v>21</v>
      </c>
      <c r="L11" s="125" t="s">
        <v>22</v>
      </c>
      <c r="M11" s="107" t="s">
        <v>23</v>
      </c>
      <c r="N11" s="3"/>
    </row>
    <row r="12" spans="1:16" ht="14.1" customHeight="1" outlineLevel="1">
      <c r="A12" s="3">
        <v>2</v>
      </c>
      <c r="C12" s="21" t="s">
        <v>9</v>
      </c>
      <c r="F12" s="104" t="s">
        <v>20</v>
      </c>
      <c r="G12" s="117" t="s">
        <v>23</v>
      </c>
      <c r="H12" s="8"/>
      <c r="I12" s="118"/>
      <c r="J12" s="115" t="s">
        <v>27</v>
      </c>
      <c r="K12" s="116" t="s">
        <v>28</v>
      </c>
      <c r="L12" s="115" t="s">
        <v>27</v>
      </c>
      <c r="M12" s="116" t="s">
        <v>28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04" t="s">
        <v>20</v>
      </c>
      <c r="E13" s="105" t="s">
        <v>21</v>
      </c>
      <c r="F13" s="9"/>
      <c r="G13" s="20"/>
      <c r="H13" s="5"/>
      <c r="I13" s="10"/>
      <c r="J13" s="104" t="s">
        <v>20</v>
      </c>
      <c r="K13" s="117" t="s">
        <v>23</v>
      </c>
      <c r="L13" s="26"/>
      <c r="M13" s="100"/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43163</v>
      </c>
      <c r="F14" s="30" t="s">
        <v>13</v>
      </c>
      <c r="G14" s="31">
        <f>E14+1</f>
        <v>43164</v>
      </c>
      <c r="H14" s="30" t="s">
        <v>4</v>
      </c>
      <c r="I14" s="31">
        <f>G14+1</f>
        <v>43165</v>
      </c>
      <c r="J14" s="30" t="s">
        <v>17</v>
      </c>
      <c r="K14" s="31">
        <f>I14+1</f>
        <v>43166</v>
      </c>
      <c r="L14" s="30" t="s">
        <v>6</v>
      </c>
      <c r="M14" s="98">
        <f>K14+1</f>
        <v>43167</v>
      </c>
      <c r="P14" s="62"/>
    </row>
    <row r="15" spans="1:16" s="23" customFormat="1" ht="14.1" customHeight="1" outlineLevel="1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9"/>
      <c r="P15" s="72"/>
    </row>
    <row r="16" spans="1:16" ht="14.1" customHeight="1" outlineLevel="1">
      <c r="A16" s="3">
        <v>3</v>
      </c>
      <c r="C16" s="21" t="s">
        <v>7</v>
      </c>
      <c r="F16" s="110" t="s">
        <v>25</v>
      </c>
      <c r="G16" s="111" t="s">
        <v>23</v>
      </c>
      <c r="H16" s="110" t="s">
        <v>25</v>
      </c>
      <c r="I16" s="112" t="s">
        <v>21</v>
      </c>
      <c r="J16" s="113" t="s">
        <v>26</v>
      </c>
      <c r="K16" s="114" t="s">
        <v>21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06" t="s">
        <v>22</v>
      </c>
      <c r="E17" s="107" t="s">
        <v>23</v>
      </c>
      <c r="F17" s="108" t="s">
        <v>24</v>
      </c>
      <c r="G17" s="109" t="s">
        <v>21</v>
      </c>
      <c r="H17" s="113" t="s">
        <v>26</v>
      </c>
      <c r="I17" s="114" t="s">
        <v>21</v>
      </c>
      <c r="J17" s="108" t="s">
        <v>24</v>
      </c>
      <c r="K17" s="109" t="s">
        <v>21</v>
      </c>
      <c r="L17" s="125" t="s">
        <v>22</v>
      </c>
      <c r="M17" s="107" t="s">
        <v>23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F18" s="104" t="s">
        <v>20</v>
      </c>
      <c r="G18" s="117" t="s">
        <v>23</v>
      </c>
      <c r="H18" s="8"/>
      <c r="I18" s="118"/>
      <c r="J18" s="115" t="s">
        <v>27</v>
      </c>
      <c r="K18" s="116" t="s">
        <v>28</v>
      </c>
      <c r="L18" s="115" t="s">
        <v>27</v>
      </c>
      <c r="M18" s="116" t="s">
        <v>28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04" t="s">
        <v>20</v>
      </c>
      <c r="E19" s="105" t="s">
        <v>21</v>
      </c>
      <c r="F19" s="9"/>
      <c r="G19" s="20"/>
      <c r="H19" s="5"/>
      <c r="I19" s="10"/>
      <c r="J19" s="104" t="s">
        <v>20</v>
      </c>
      <c r="K19" s="117" t="s">
        <v>23</v>
      </c>
      <c r="L19" s="26"/>
      <c r="M19" s="100"/>
      <c r="O19" s="60"/>
      <c r="P19" s="61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43170</v>
      </c>
      <c r="F20" s="30" t="s">
        <v>13</v>
      </c>
      <c r="G20" s="31">
        <f>E20+1</f>
        <v>43171</v>
      </c>
      <c r="H20" s="30" t="s">
        <v>4</v>
      </c>
      <c r="I20" s="31">
        <f>G20+1</f>
        <v>43172</v>
      </c>
      <c r="J20" s="30" t="s">
        <v>17</v>
      </c>
      <c r="K20" s="31">
        <f>I20+1</f>
        <v>43173</v>
      </c>
      <c r="L20" s="30" t="s">
        <v>6</v>
      </c>
      <c r="M20" s="98">
        <f>K20+1</f>
        <v>43174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9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D22" s="88"/>
      <c r="E22" s="89"/>
      <c r="F22" s="110" t="s">
        <v>25</v>
      </c>
      <c r="G22" s="111" t="s">
        <v>23</v>
      </c>
      <c r="H22" s="110" t="s">
        <v>25</v>
      </c>
      <c r="I22" s="112" t="s">
        <v>21</v>
      </c>
      <c r="J22" s="113" t="s">
        <v>26</v>
      </c>
      <c r="K22" s="114" t="s">
        <v>21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90" t="s">
        <v>18</v>
      </c>
      <c r="E23" s="89"/>
      <c r="F23" s="108" t="s">
        <v>24</v>
      </c>
      <c r="G23" s="109" t="s">
        <v>21</v>
      </c>
      <c r="H23" s="113" t="s">
        <v>26</v>
      </c>
      <c r="I23" s="114" t="s">
        <v>21</v>
      </c>
      <c r="J23" s="108" t="s">
        <v>24</v>
      </c>
      <c r="K23" s="109" t="s">
        <v>21</v>
      </c>
      <c r="L23" s="125" t="s">
        <v>22</v>
      </c>
      <c r="M23" s="107" t="s">
        <v>23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91"/>
      <c r="E24" s="89"/>
      <c r="F24" s="104" t="s">
        <v>20</v>
      </c>
      <c r="G24" s="117" t="s">
        <v>23</v>
      </c>
      <c r="H24" s="8"/>
      <c r="I24" s="118"/>
      <c r="J24" s="115" t="s">
        <v>27</v>
      </c>
      <c r="K24" s="116" t="s">
        <v>28</v>
      </c>
      <c r="L24" s="115" t="s">
        <v>27</v>
      </c>
      <c r="M24" s="116" t="s">
        <v>28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91"/>
      <c r="E25" s="89"/>
      <c r="F25" s="9"/>
      <c r="G25" s="20"/>
      <c r="H25" s="5"/>
      <c r="I25" s="10"/>
      <c r="J25" s="104" t="s">
        <v>20</v>
      </c>
      <c r="K25" s="117" t="s">
        <v>23</v>
      </c>
      <c r="L25" s="26"/>
      <c r="M25" s="100"/>
      <c r="O25" s="34"/>
      <c r="P25" s="32"/>
      <c r="Q25" s="64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43177</v>
      </c>
      <c r="F26" s="30" t="s">
        <v>13</v>
      </c>
      <c r="G26" s="31">
        <f>E26+1</f>
        <v>43178</v>
      </c>
      <c r="H26" s="30" t="s">
        <v>4</v>
      </c>
      <c r="I26" s="31">
        <f>G26+1</f>
        <v>43179</v>
      </c>
      <c r="J26" s="30" t="s">
        <v>17</v>
      </c>
      <c r="K26" s="31">
        <f>I26+1</f>
        <v>43180</v>
      </c>
      <c r="L26" s="30" t="s">
        <v>6</v>
      </c>
      <c r="M26" s="98">
        <f>K26+1</f>
        <v>43181</v>
      </c>
    </row>
    <row r="27" spans="1:17" s="23" customFormat="1" ht="14.1" customHeight="1" outlineLevel="1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9"/>
    </row>
    <row r="28" spans="1:17" ht="14.1" customHeight="1" outlineLevel="1">
      <c r="A28" s="3">
        <v>5</v>
      </c>
      <c r="C28" s="21" t="s">
        <v>7</v>
      </c>
      <c r="F28" s="110" t="s">
        <v>25</v>
      </c>
      <c r="G28" s="111" t="s">
        <v>23</v>
      </c>
      <c r="H28" s="110" t="s">
        <v>25</v>
      </c>
      <c r="I28" s="112" t="s">
        <v>21</v>
      </c>
      <c r="J28" s="113" t="s">
        <v>26</v>
      </c>
      <c r="K28" s="114" t="s">
        <v>21</v>
      </c>
      <c r="N28" s="3"/>
    </row>
    <row r="29" spans="1:17" ht="14.1" customHeight="1" outlineLevel="1">
      <c r="A29" s="3">
        <v>5</v>
      </c>
      <c r="C29" s="21" t="s">
        <v>8</v>
      </c>
      <c r="D29" s="106" t="s">
        <v>22</v>
      </c>
      <c r="E29" s="107" t="s">
        <v>23</v>
      </c>
      <c r="F29" s="108" t="s">
        <v>24</v>
      </c>
      <c r="G29" s="109" t="s">
        <v>21</v>
      </c>
      <c r="H29" s="113" t="s">
        <v>26</v>
      </c>
      <c r="I29" s="114" t="s">
        <v>21</v>
      </c>
      <c r="J29" s="108" t="s">
        <v>24</v>
      </c>
      <c r="K29" s="109" t="s">
        <v>21</v>
      </c>
      <c r="L29" s="125" t="s">
        <v>22</v>
      </c>
      <c r="M29" s="107" t="s">
        <v>23</v>
      </c>
      <c r="N29" s="3"/>
    </row>
    <row r="30" spans="1:17" ht="14.1" customHeight="1" outlineLevel="1">
      <c r="A30" s="3">
        <v>5</v>
      </c>
      <c r="C30" s="21" t="s">
        <v>9</v>
      </c>
      <c r="F30" s="104" t="s">
        <v>20</v>
      </c>
      <c r="G30" s="117" t="s">
        <v>23</v>
      </c>
      <c r="H30" s="8"/>
      <c r="I30" s="118"/>
      <c r="J30" s="115" t="s">
        <v>27</v>
      </c>
      <c r="K30" s="116" t="s">
        <v>28</v>
      </c>
      <c r="L30" s="115" t="s">
        <v>27</v>
      </c>
      <c r="M30" s="116" t="s">
        <v>28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04" t="s">
        <v>20</v>
      </c>
      <c r="E31" s="105" t="s">
        <v>21</v>
      </c>
      <c r="F31" s="9"/>
      <c r="G31" s="20"/>
      <c r="H31" s="5"/>
      <c r="I31" s="10"/>
      <c r="J31" s="104" t="s">
        <v>20</v>
      </c>
      <c r="K31" s="117" t="s">
        <v>23</v>
      </c>
      <c r="L31" s="26"/>
      <c r="M31" s="100"/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43184</v>
      </c>
      <c r="F32" s="30" t="s">
        <v>13</v>
      </c>
      <c r="G32" s="31">
        <f>E32+1</f>
        <v>43185</v>
      </c>
      <c r="H32" s="30" t="s">
        <v>4</v>
      </c>
      <c r="I32" s="31">
        <f>G32+1</f>
        <v>43186</v>
      </c>
      <c r="J32" s="30" t="s">
        <v>17</v>
      </c>
      <c r="K32" s="31">
        <f>I32+1</f>
        <v>43187</v>
      </c>
      <c r="L32" s="30" t="s">
        <v>6</v>
      </c>
      <c r="M32" s="98">
        <f>K32+1</f>
        <v>43188</v>
      </c>
    </row>
    <row r="33" spans="1:16" s="23" customFormat="1" ht="14.1" customHeight="1" outlineLevel="1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9"/>
    </row>
    <row r="34" spans="1:16" ht="14.1" customHeight="1" outlineLevel="1">
      <c r="A34" s="3">
        <v>6</v>
      </c>
      <c r="C34" s="21" t="s">
        <v>7</v>
      </c>
      <c r="D34" s="88"/>
      <c r="E34" s="89"/>
      <c r="F34" s="110" t="s">
        <v>25</v>
      </c>
      <c r="G34" s="111" t="s">
        <v>23</v>
      </c>
      <c r="H34" s="110" t="s">
        <v>25</v>
      </c>
      <c r="I34" s="112" t="s">
        <v>21</v>
      </c>
      <c r="J34" s="113" t="s">
        <v>26</v>
      </c>
      <c r="K34" s="114" t="s">
        <v>21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90" t="s">
        <v>18</v>
      </c>
      <c r="E35" s="89"/>
      <c r="F35" s="126" t="s">
        <v>24</v>
      </c>
      <c r="G35" s="109" t="s">
        <v>21</v>
      </c>
      <c r="H35" s="113" t="s">
        <v>26</v>
      </c>
      <c r="I35" s="114" t="s">
        <v>21</v>
      </c>
      <c r="J35" s="108" t="s">
        <v>24</v>
      </c>
      <c r="K35" s="109" t="s">
        <v>21</v>
      </c>
      <c r="L35" s="125" t="s">
        <v>22</v>
      </c>
      <c r="M35" s="107" t="s">
        <v>23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91"/>
      <c r="E36" s="89"/>
      <c r="F36" s="104" t="s">
        <v>20</v>
      </c>
      <c r="G36" s="117" t="s">
        <v>23</v>
      </c>
      <c r="H36" s="8"/>
      <c r="I36" s="118"/>
      <c r="J36" s="115" t="s">
        <v>27</v>
      </c>
      <c r="K36" s="116" t="s">
        <v>28</v>
      </c>
      <c r="L36" s="115" t="s">
        <v>27</v>
      </c>
      <c r="M36" s="116" t="s">
        <v>28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91"/>
      <c r="E37" s="89"/>
      <c r="F37" s="119" t="s">
        <v>29</v>
      </c>
      <c r="G37" s="120" t="s">
        <v>21</v>
      </c>
      <c r="H37" s="9"/>
      <c r="I37" s="118"/>
      <c r="J37" s="104" t="s">
        <v>20</v>
      </c>
      <c r="K37" s="117" t="s">
        <v>23</v>
      </c>
      <c r="L37" s="9"/>
      <c r="M37" s="118"/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43191</v>
      </c>
      <c r="F38" s="30" t="s">
        <v>13</v>
      </c>
      <c r="G38" s="31">
        <f>E38+1</f>
        <v>43192</v>
      </c>
      <c r="H38" s="30" t="s">
        <v>4</v>
      </c>
      <c r="I38" s="31">
        <f>G38+1</f>
        <v>43193</v>
      </c>
      <c r="J38" s="30" t="s">
        <v>17</v>
      </c>
      <c r="K38" s="31">
        <f>I38+1</f>
        <v>43194</v>
      </c>
      <c r="L38" s="30" t="s">
        <v>6</v>
      </c>
      <c r="M38" s="98">
        <f>K38+1</f>
        <v>43195</v>
      </c>
    </row>
    <row r="39" spans="1:16" s="23" customFormat="1" ht="14.1" customHeight="1" outlineLevel="1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9"/>
    </row>
    <row r="40" spans="1:16" ht="14.1" customHeight="1" outlineLevel="1">
      <c r="A40" s="3">
        <v>7</v>
      </c>
      <c r="C40" s="21" t="s">
        <v>7</v>
      </c>
      <c r="D40" s="3"/>
      <c r="F40" s="123" t="s">
        <v>25</v>
      </c>
      <c r="G40" s="111" t="s">
        <v>23</v>
      </c>
      <c r="H40" s="123" t="s">
        <v>25</v>
      </c>
      <c r="I40" s="112" t="s">
        <v>21</v>
      </c>
      <c r="J40" s="124" t="s">
        <v>26</v>
      </c>
      <c r="K40" s="114" t="s">
        <v>21</v>
      </c>
      <c r="N40" s="3"/>
    </row>
    <row r="41" spans="1:16" ht="14.1" customHeight="1" outlineLevel="1">
      <c r="A41" s="3">
        <v>7</v>
      </c>
      <c r="C41" s="21" t="s">
        <v>8</v>
      </c>
      <c r="D41" s="125" t="s">
        <v>22</v>
      </c>
      <c r="E41" s="107" t="s">
        <v>23</v>
      </c>
      <c r="F41" s="108" t="s">
        <v>24</v>
      </c>
      <c r="G41" s="109" t="s">
        <v>21</v>
      </c>
      <c r="H41" s="124" t="s">
        <v>26</v>
      </c>
      <c r="I41" s="114" t="s">
        <v>21</v>
      </c>
      <c r="J41" s="126" t="s">
        <v>24</v>
      </c>
      <c r="K41" s="109" t="s">
        <v>21</v>
      </c>
      <c r="L41" s="125" t="s">
        <v>22</v>
      </c>
      <c r="M41" s="107" t="s">
        <v>23</v>
      </c>
      <c r="N41" s="3"/>
    </row>
    <row r="42" spans="1:16" ht="14.1" customHeight="1" outlineLevel="1">
      <c r="A42" s="3">
        <v>7</v>
      </c>
      <c r="C42" s="21" t="s">
        <v>9</v>
      </c>
      <c r="F42" s="122" t="s">
        <v>20</v>
      </c>
      <c r="G42" s="117" t="s">
        <v>23</v>
      </c>
      <c r="H42" s="9"/>
      <c r="I42" s="118"/>
      <c r="J42" s="115" t="s">
        <v>27</v>
      </c>
      <c r="K42" s="116" t="s">
        <v>28</v>
      </c>
      <c r="L42" s="115" t="s">
        <v>27</v>
      </c>
      <c r="M42" s="116" t="s">
        <v>28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201" t="s">
        <v>20</v>
      </c>
      <c r="E43" s="202" t="s">
        <v>21</v>
      </c>
      <c r="F43" s="119" t="s">
        <v>29</v>
      </c>
      <c r="G43" s="130" t="s">
        <v>21</v>
      </c>
      <c r="H43" s="85"/>
      <c r="I43" s="129"/>
      <c r="J43" s="201" t="s">
        <v>20</v>
      </c>
      <c r="K43" s="204" t="s">
        <v>23</v>
      </c>
      <c r="L43" s="35"/>
      <c r="M43" s="129"/>
    </row>
    <row r="44" spans="1:16" s="11" customFormat="1" ht="14.1" customHeight="1" outlineLevel="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43198</v>
      </c>
      <c r="F44" s="30" t="s">
        <v>13</v>
      </c>
      <c r="G44" s="31">
        <f>E44+1</f>
        <v>43199</v>
      </c>
      <c r="H44" s="30" t="s">
        <v>4</v>
      </c>
      <c r="I44" s="31">
        <f>G44+1</f>
        <v>43200</v>
      </c>
      <c r="J44" s="30" t="s">
        <v>17</v>
      </c>
      <c r="K44" s="31">
        <f>I44+1</f>
        <v>43201</v>
      </c>
      <c r="L44" s="30" t="s">
        <v>6</v>
      </c>
      <c r="M44" s="98">
        <f>K44+1</f>
        <v>43202</v>
      </c>
      <c r="O44" s="38"/>
      <c r="P44" s="39"/>
    </row>
    <row r="45" spans="1:16" s="23" customFormat="1" ht="14.1" customHeight="1" outlineLevel="1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9"/>
      <c r="O45" s="38"/>
      <c r="P45" s="39"/>
    </row>
    <row r="46" spans="1:16" ht="14.1" customHeight="1" outlineLevel="1">
      <c r="A46" s="3">
        <v>8</v>
      </c>
      <c r="C46" s="21" t="s">
        <v>7</v>
      </c>
      <c r="D46" s="3"/>
      <c r="F46" s="123" t="s">
        <v>25</v>
      </c>
      <c r="G46" s="111" t="s">
        <v>23</v>
      </c>
      <c r="H46" s="123" t="s">
        <v>25</v>
      </c>
      <c r="I46" s="112" t="s">
        <v>21</v>
      </c>
      <c r="J46" s="124" t="s">
        <v>26</v>
      </c>
      <c r="K46" s="114" t="s">
        <v>21</v>
      </c>
      <c r="O46" s="38"/>
      <c r="P46" s="39"/>
    </row>
    <row r="47" spans="1:16" ht="14.1" customHeight="1" outlineLevel="1">
      <c r="A47" s="3">
        <v>8</v>
      </c>
      <c r="C47" s="21" t="s">
        <v>8</v>
      </c>
      <c r="D47" s="125" t="s">
        <v>22</v>
      </c>
      <c r="E47" s="107" t="s">
        <v>23</v>
      </c>
      <c r="F47" s="108" t="s">
        <v>24</v>
      </c>
      <c r="G47" s="109" t="s">
        <v>21</v>
      </c>
      <c r="H47" s="124" t="s">
        <v>26</v>
      </c>
      <c r="I47" s="114" t="s">
        <v>21</v>
      </c>
      <c r="J47" s="126" t="s">
        <v>24</v>
      </c>
      <c r="K47" s="109" t="s">
        <v>21</v>
      </c>
      <c r="L47" s="125" t="s">
        <v>22</v>
      </c>
      <c r="M47" s="107" t="s">
        <v>23</v>
      </c>
      <c r="O47" s="38"/>
      <c r="P47" s="39"/>
    </row>
    <row r="48" spans="1:16" ht="14.1" customHeight="1" outlineLevel="1">
      <c r="A48" s="3">
        <v>8</v>
      </c>
      <c r="C48" s="21" t="s">
        <v>9</v>
      </c>
      <c r="F48" s="122" t="s">
        <v>20</v>
      </c>
      <c r="G48" s="117" t="s">
        <v>23</v>
      </c>
      <c r="H48" s="9"/>
      <c r="I48" s="118"/>
      <c r="J48" s="115" t="s">
        <v>27</v>
      </c>
      <c r="K48" s="116" t="s">
        <v>28</v>
      </c>
      <c r="L48" s="115" t="s">
        <v>27</v>
      </c>
      <c r="M48" s="116" t="s">
        <v>28</v>
      </c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201" t="s">
        <v>20</v>
      </c>
      <c r="E49" s="202" t="s">
        <v>21</v>
      </c>
      <c r="F49" s="119" t="s">
        <v>29</v>
      </c>
      <c r="G49" s="130" t="s">
        <v>21</v>
      </c>
      <c r="H49" s="85"/>
      <c r="I49" s="129"/>
      <c r="J49" s="201" t="s">
        <v>20</v>
      </c>
      <c r="K49" s="204" t="s">
        <v>23</v>
      </c>
      <c r="L49" s="35"/>
      <c r="M49" s="129"/>
    </row>
    <row r="50" spans="1:18" s="11" customFormat="1" ht="14.1" customHeight="1" outlineLevel="2">
      <c r="A50" s="27">
        <v>9</v>
      </c>
      <c r="B50" s="28">
        <v>9</v>
      </c>
      <c r="C50" s="29" t="s">
        <v>2</v>
      </c>
      <c r="D50" s="30" t="s">
        <v>3</v>
      </c>
      <c r="E50" s="31">
        <f>E44+7</f>
        <v>43205</v>
      </c>
      <c r="F50" s="30" t="s">
        <v>13</v>
      </c>
      <c r="G50" s="31">
        <f>E50+1</f>
        <v>43206</v>
      </c>
      <c r="H50" s="30" t="s">
        <v>4</v>
      </c>
      <c r="I50" s="31">
        <f>G50+1</f>
        <v>43207</v>
      </c>
      <c r="J50" s="30" t="s">
        <v>17</v>
      </c>
      <c r="K50" s="31">
        <f>I50+1</f>
        <v>43208</v>
      </c>
      <c r="L50" s="205" t="s">
        <v>6</v>
      </c>
      <c r="M50" s="31">
        <f>K50+1</f>
        <v>43209</v>
      </c>
    </row>
    <row r="51" spans="1:18" s="23" customFormat="1" ht="14.1" customHeight="1" outlineLevel="1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206"/>
      <c r="M51" s="69"/>
    </row>
    <row r="52" spans="1:18" ht="14.1" customHeight="1" outlineLevel="1">
      <c r="A52" s="3">
        <v>9</v>
      </c>
      <c r="C52" s="21" t="s">
        <v>7</v>
      </c>
      <c r="D52" s="3"/>
      <c r="F52" s="123" t="s">
        <v>25</v>
      </c>
      <c r="G52" s="111" t="s">
        <v>23</v>
      </c>
      <c r="H52" s="123" t="s">
        <v>25</v>
      </c>
      <c r="I52" s="112" t="s">
        <v>21</v>
      </c>
      <c r="J52" s="124" t="s">
        <v>26</v>
      </c>
      <c r="K52" s="114" t="s">
        <v>21</v>
      </c>
    </row>
    <row r="53" spans="1:18" ht="14.1" customHeight="1" outlineLevel="1">
      <c r="A53" s="3">
        <v>9</v>
      </c>
      <c r="C53" s="21" t="s">
        <v>8</v>
      </c>
      <c r="D53" s="125" t="s">
        <v>22</v>
      </c>
      <c r="E53" s="107" t="s">
        <v>23</v>
      </c>
      <c r="F53" s="108" t="s">
        <v>24</v>
      </c>
      <c r="G53" s="109" t="s">
        <v>21</v>
      </c>
      <c r="H53" s="124" t="s">
        <v>26</v>
      </c>
      <c r="I53" s="114" t="s">
        <v>21</v>
      </c>
      <c r="J53" s="126" t="s">
        <v>24</v>
      </c>
      <c r="K53" s="109" t="s">
        <v>21</v>
      </c>
      <c r="L53" s="125" t="s">
        <v>22</v>
      </c>
      <c r="M53" s="107" t="s">
        <v>23</v>
      </c>
    </row>
    <row r="54" spans="1:18" ht="14.1" customHeight="1" outlineLevel="1">
      <c r="A54" s="3">
        <v>9</v>
      </c>
      <c r="C54" s="21" t="s">
        <v>9</v>
      </c>
      <c r="F54" s="122" t="s">
        <v>20</v>
      </c>
      <c r="G54" s="117" t="s">
        <v>23</v>
      </c>
      <c r="H54" s="9"/>
      <c r="I54" s="118"/>
      <c r="J54" s="115" t="s">
        <v>27</v>
      </c>
      <c r="K54" s="116" t="s">
        <v>28</v>
      </c>
      <c r="L54" s="115" t="s">
        <v>27</v>
      </c>
      <c r="M54" s="116" t="s">
        <v>28</v>
      </c>
    </row>
    <row r="55" spans="1:18" s="3" customFormat="1" ht="14.1" customHeight="1" outlineLevel="1">
      <c r="A55" s="3">
        <v>9</v>
      </c>
      <c r="B55" s="127"/>
      <c r="C55" s="203" t="s">
        <v>10</v>
      </c>
      <c r="D55" s="201" t="s">
        <v>20</v>
      </c>
      <c r="E55" s="202" t="s">
        <v>21</v>
      </c>
      <c r="F55" s="119" t="s">
        <v>29</v>
      </c>
      <c r="G55" s="130" t="s">
        <v>21</v>
      </c>
      <c r="H55" s="85"/>
      <c r="I55" s="129"/>
      <c r="J55" s="201" t="s">
        <v>20</v>
      </c>
      <c r="K55" s="204" t="s">
        <v>23</v>
      </c>
      <c r="L55" s="35"/>
      <c r="M55" s="129"/>
    </row>
    <row r="56" spans="1:18" s="11" customFormat="1" ht="14.1" customHeight="1" outlineLevel="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43212</v>
      </c>
      <c r="F56" s="30" t="s">
        <v>13</v>
      </c>
      <c r="G56" s="31">
        <f>E56+1</f>
        <v>43213</v>
      </c>
      <c r="H56" s="30" t="s">
        <v>4</v>
      </c>
      <c r="I56" s="31">
        <f>G56+1</f>
        <v>43214</v>
      </c>
      <c r="J56" s="30" t="s">
        <v>17</v>
      </c>
      <c r="K56" s="31">
        <f>I56+1</f>
        <v>43215</v>
      </c>
      <c r="L56" s="30" t="s">
        <v>6</v>
      </c>
      <c r="M56" s="98">
        <f>K56+1</f>
        <v>43216</v>
      </c>
    </row>
    <row r="57" spans="1:18" s="23" customFormat="1" ht="14.1" customHeight="1" outlineLevel="1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9"/>
    </row>
    <row r="58" spans="1:18" ht="14.1" customHeight="1" outlineLevel="1">
      <c r="A58" s="3">
        <v>10</v>
      </c>
      <c r="C58" s="21" t="s">
        <v>7</v>
      </c>
      <c r="D58" s="88"/>
      <c r="E58" s="89"/>
      <c r="F58" s="88"/>
      <c r="G58" s="89"/>
      <c r="H58" s="88"/>
      <c r="I58" s="89"/>
      <c r="J58" s="88"/>
      <c r="K58" s="89"/>
      <c r="L58" s="88"/>
      <c r="M58" s="101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90" t="s">
        <v>18</v>
      </c>
      <c r="E59" s="89"/>
      <c r="F59" s="90" t="s">
        <v>18</v>
      </c>
      <c r="G59" s="89"/>
      <c r="H59" s="90" t="s">
        <v>18</v>
      </c>
      <c r="I59" s="89"/>
      <c r="J59" s="90" t="s">
        <v>18</v>
      </c>
      <c r="K59" s="89"/>
      <c r="L59" s="90" t="s">
        <v>18</v>
      </c>
      <c r="M59" s="101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91"/>
      <c r="E60" s="89"/>
      <c r="F60" s="91"/>
      <c r="G60" s="89"/>
      <c r="H60" s="91"/>
      <c r="I60" s="89"/>
      <c r="J60" s="91"/>
      <c r="K60" s="89"/>
      <c r="L60" s="91"/>
      <c r="M60" s="101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91"/>
      <c r="E61" s="89"/>
      <c r="F61" s="91"/>
      <c r="G61" s="89"/>
      <c r="H61" s="91"/>
      <c r="I61" s="89"/>
      <c r="J61" s="91"/>
      <c r="K61" s="89"/>
      <c r="L61" s="91"/>
      <c r="M61" s="101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30" t="s">
        <v>3</v>
      </c>
      <c r="E62" s="31">
        <f>E56+7</f>
        <v>43219</v>
      </c>
      <c r="F62" s="30" t="s">
        <v>13</v>
      </c>
      <c r="G62" s="31">
        <f>E62+1</f>
        <v>43220</v>
      </c>
      <c r="H62" s="30" t="s">
        <v>4</v>
      </c>
      <c r="I62" s="31">
        <f>G62+1</f>
        <v>43221</v>
      </c>
      <c r="J62" s="30" t="s">
        <v>17</v>
      </c>
      <c r="K62" s="31">
        <f>I62+1</f>
        <v>43222</v>
      </c>
      <c r="L62" s="30" t="s">
        <v>6</v>
      </c>
      <c r="M62" s="98">
        <f>K62+1</f>
        <v>43223</v>
      </c>
    </row>
    <row r="63" spans="1:18" s="23" customFormat="1" ht="14.1" customHeight="1" outlineLevel="1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9"/>
    </row>
    <row r="64" spans="1:18" ht="14.1" customHeight="1" outlineLevel="1">
      <c r="A64" s="3">
        <v>0</v>
      </c>
      <c r="C64" s="21" t="s">
        <v>7</v>
      </c>
      <c r="D64" s="88"/>
      <c r="E64" s="89"/>
      <c r="F64" s="88"/>
      <c r="G64" s="89"/>
      <c r="H64" s="88"/>
      <c r="I64" s="89"/>
      <c r="J64" s="88"/>
      <c r="K64" s="89"/>
      <c r="L64" s="88"/>
      <c r="M64" s="101"/>
      <c r="N64" s="3"/>
    </row>
    <row r="65" spans="1:15" ht="14.1" customHeight="1" outlineLevel="1">
      <c r="A65" s="3">
        <v>0</v>
      </c>
      <c r="C65" s="21" t="s">
        <v>8</v>
      </c>
      <c r="D65" s="90" t="s">
        <v>18</v>
      </c>
      <c r="E65" s="89"/>
      <c r="F65" s="90" t="s">
        <v>18</v>
      </c>
      <c r="G65" s="89"/>
      <c r="H65" s="90" t="s">
        <v>18</v>
      </c>
      <c r="I65" s="89"/>
      <c r="J65" s="90" t="s">
        <v>18</v>
      </c>
      <c r="K65" s="89"/>
      <c r="L65" s="90" t="s">
        <v>18</v>
      </c>
      <c r="M65" s="101"/>
      <c r="N65" s="3"/>
    </row>
    <row r="66" spans="1:15" ht="14.1" customHeight="1" outlineLevel="1">
      <c r="A66" s="3">
        <v>0</v>
      </c>
      <c r="C66" s="21" t="s">
        <v>9</v>
      </c>
      <c r="D66" s="91"/>
      <c r="E66" s="89"/>
      <c r="F66" s="91"/>
      <c r="G66" s="89"/>
      <c r="H66" s="91"/>
      <c r="I66" s="89"/>
      <c r="J66" s="91"/>
      <c r="K66" s="89"/>
      <c r="L66" s="91"/>
      <c r="M66" s="101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1"/>
      <c r="E67" s="89"/>
      <c r="F67" s="91"/>
      <c r="G67" s="89"/>
      <c r="H67" s="91"/>
      <c r="I67" s="89"/>
      <c r="J67" s="91"/>
      <c r="K67" s="89"/>
      <c r="L67" s="91"/>
      <c r="M67" s="101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43226</v>
      </c>
      <c r="F68" s="30" t="s">
        <v>13</v>
      </c>
      <c r="G68" s="31">
        <f>E68+1</f>
        <v>43227</v>
      </c>
      <c r="H68" s="30" t="s">
        <v>4</v>
      </c>
      <c r="I68" s="31">
        <f>G68+1</f>
        <v>43228</v>
      </c>
      <c r="J68" s="30" t="s">
        <v>17</v>
      </c>
      <c r="K68" s="31">
        <f>I68+1</f>
        <v>43229</v>
      </c>
      <c r="L68" s="30" t="s">
        <v>6</v>
      </c>
      <c r="M68" s="98">
        <f>K68+1</f>
        <v>43230</v>
      </c>
    </row>
    <row r="69" spans="1:15" s="23" customFormat="1" ht="14.1" customHeight="1" outlineLevel="1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9"/>
    </row>
    <row r="70" spans="1:15" ht="14.1" customHeight="1" outlineLevel="1">
      <c r="A70" s="3">
        <v>0</v>
      </c>
      <c r="C70" s="21" t="s">
        <v>7</v>
      </c>
      <c r="F70" s="110" t="s">
        <v>25</v>
      </c>
      <c r="G70" s="111" t="s">
        <v>23</v>
      </c>
      <c r="H70" s="110" t="s">
        <v>25</v>
      </c>
      <c r="I70" s="112" t="s">
        <v>21</v>
      </c>
      <c r="J70" s="113" t="s">
        <v>26</v>
      </c>
      <c r="K70" s="114" t="s">
        <v>21</v>
      </c>
    </row>
    <row r="71" spans="1:15" ht="14.1" customHeight="1" outlineLevel="1">
      <c r="A71" s="3">
        <v>0</v>
      </c>
      <c r="C71" s="21" t="s">
        <v>8</v>
      </c>
      <c r="D71" s="106" t="s">
        <v>22</v>
      </c>
      <c r="E71" s="107" t="s">
        <v>23</v>
      </c>
      <c r="F71" s="108" t="s">
        <v>24</v>
      </c>
      <c r="G71" s="109" t="s">
        <v>21</v>
      </c>
      <c r="H71" s="113" t="s">
        <v>26</v>
      </c>
      <c r="I71" s="114" t="s">
        <v>21</v>
      </c>
      <c r="J71" s="108" t="s">
        <v>24</v>
      </c>
      <c r="K71" s="109" t="s">
        <v>21</v>
      </c>
      <c r="L71" s="125" t="s">
        <v>22</v>
      </c>
      <c r="M71" s="107" t="s">
        <v>23</v>
      </c>
    </row>
    <row r="72" spans="1:15" ht="14.1" customHeight="1" outlineLevel="1">
      <c r="A72" s="3">
        <v>0</v>
      </c>
      <c r="C72" s="21" t="s">
        <v>9</v>
      </c>
      <c r="F72" s="104" t="s">
        <v>20</v>
      </c>
      <c r="G72" s="117" t="s">
        <v>23</v>
      </c>
      <c r="H72" s="8"/>
      <c r="I72" s="118"/>
      <c r="J72" s="115" t="s">
        <v>27</v>
      </c>
      <c r="K72" s="116" t="s">
        <v>28</v>
      </c>
      <c r="L72" s="115" t="s">
        <v>27</v>
      </c>
      <c r="M72" s="116" t="s">
        <v>28</v>
      </c>
    </row>
    <row r="73" spans="1:15" s="3" customFormat="1" ht="14.1" customHeight="1" outlineLevel="1">
      <c r="A73" s="3">
        <v>0</v>
      </c>
      <c r="B73" s="16"/>
      <c r="C73" s="21" t="s">
        <v>10</v>
      </c>
      <c r="D73" s="104" t="s">
        <v>20</v>
      </c>
      <c r="E73" s="105" t="s">
        <v>21</v>
      </c>
      <c r="F73" s="119" t="s">
        <v>29</v>
      </c>
      <c r="G73" s="120" t="s">
        <v>21</v>
      </c>
      <c r="H73" s="9"/>
      <c r="I73" s="118"/>
      <c r="J73" s="104" t="s">
        <v>20</v>
      </c>
      <c r="K73" s="117" t="s">
        <v>23</v>
      </c>
      <c r="L73" s="9"/>
      <c r="M73" s="118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43233</v>
      </c>
      <c r="F74" s="30" t="s">
        <v>13</v>
      </c>
      <c r="G74" s="31">
        <f>E74+1</f>
        <v>43234</v>
      </c>
      <c r="H74" s="30" t="s">
        <v>4</v>
      </c>
      <c r="I74" s="31">
        <f>G74+1</f>
        <v>43235</v>
      </c>
      <c r="J74" s="30" t="s">
        <v>17</v>
      </c>
      <c r="K74" s="31">
        <f>I74+1</f>
        <v>43236</v>
      </c>
      <c r="L74" s="30" t="s">
        <v>6</v>
      </c>
      <c r="M74" s="98">
        <f>K74+1</f>
        <v>43237</v>
      </c>
    </row>
    <row r="75" spans="1:15" s="23" customFormat="1" ht="14.1" customHeight="1" outlineLevel="1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9"/>
    </row>
    <row r="76" spans="1:15" ht="14.1" customHeight="1" outlineLevel="1">
      <c r="A76" s="3">
        <v>11</v>
      </c>
      <c r="C76" s="21" t="s">
        <v>7</v>
      </c>
      <c r="F76" s="110" t="s">
        <v>25</v>
      </c>
      <c r="G76" s="111" t="s">
        <v>23</v>
      </c>
      <c r="H76" s="110" t="s">
        <v>25</v>
      </c>
      <c r="I76" s="112" t="s">
        <v>21</v>
      </c>
      <c r="J76" s="113" t="s">
        <v>26</v>
      </c>
      <c r="K76" s="114" t="s">
        <v>21</v>
      </c>
    </row>
    <row r="77" spans="1:15" ht="14.1" customHeight="1" outlineLevel="1">
      <c r="A77" s="3">
        <v>11</v>
      </c>
      <c r="C77" s="21" t="s">
        <v>8</v>
      </c>
      <c r="D77" s="106" t="s">
        <v>22</v>
      </c>
      <c r="E77" s="107" t="s">
        <v>23</v>
      </c>
      <c r="F77" s="108" t="s">
        <v>24</v>
      </c>
      <c r="G77" s="109" t="s">
        <v>21</v>
      </c>
      <c r="H77" s="113" t="s">
        <v>26</v>
      </c>
      <c r="I77" s="114" t="s">
        <v>21</v>
      </c>
      <c r="J77" s="108" t="s">
        <v>24</v>
      </c>
      <c r="K77" s="109" t="s">
        <v>21</v>
      </c>
      <c r="L77" s="125" t="s">
        <v>22</v>
      </c>
      <c r="M77" s="107" t="s">
        <v>23</v>
      </c>
    </row>
    <row r="78" spans="1:15" ht="14.1" customHeight="1" outlineLevel="1">
      <c r="A78" s="3">
        <v>11</v>
      </c>
      <c r="C78" s="21" t="s">
        <v>9</v>
      </c>
      <c r="F78" s="104" t="s">
        <v>20</v>
      </c>
      <c r="G78" s="117" t="s">
        <v>23</v>
      </c>
      <c r="H78" s="8"/>
      <c r="I78" s="118"/>
      <c r="J78" s="115" t="s">
        <v>27</v>
      </c>
      <c r="K78" s="116" t="s">
        <v>28</v>
      </c>
      <c r="L78" s="115" t="s">
        <v>27</v>
      </c>
      <c r="M78" s="116" t="s">
        <v>28</v>
      </c>
      <c r="O78" s="20"/>
    </row>
    <row r="79" spans="1:15" ht="14.1" customHeight="1" outlineLevel="1">
      <c r="A79" s="3">
        <v>11</v>
      </c>
      <c r="C79" s="21" t="s">
        <v>10</v>
      </c>
      <c r="D79" s="104" t="s">
        <v>20</v>
      </c>
      <c r="E79" s="105" t="s">
        <v>21</v>
      </c>
      <c r="F79" s="119" t="s">
        <v>29</v>
      </c>
      <c r="G79" s="120" t="s">
        <v>21</v>
      </c>
      <c r="H79" s="9"/>
      <c r="I79" s="118"/>
      <c r="L79" s="9"/>
      <c r="M79" s="118"/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43240</v>
      </c>
      <c r="F80" s="30" t="s">
        <v>13</v>
      </c>
      <c r="G80" s="31">
        <f>E80+1</f>
        <v>43241</v>
      </c>
      <c r="H80" s="30" t="s">
        <v>4</v>
      </c>
      <c r="I80" s="31">
        <f>G80+1</f>
        <v>43242</v>
      </c>
      <c r="J80" s="30" t="s">
        <v>17</v>
      </c>
      <c r="K80" s="31">
        <f>I80+1</f>
        <v>43243</v>
      </c>
      <c r="L80" s="30" t="s">
        <v>6</v>
      </c>
      <c r="M80" s="98">
        <f>K80+1</f>
        <v>43244</v>
      </c>
    </row>
    <row r="81" spans="1:13" s="23" customFormat="1" ht="14.1" customHeight="1" outlineLevel="1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9"/>
    </row>
    <row r="82" spans="1:13" ht="14.1" customHeight="1" outlineLevel="1">
      <c r="A82" s="3">
        <v>12</v>
      </c>
      <c r="C82" s="21" t="s">
        <v>7</v>
      </c>
      <c r="F82" s="110" t="s">
        <v>25</v>
      </c>
      <c r="G82" s="111" t="s">
        <v>23</v>
      </c>
      <c r="H82" s="110" t="s">
        <v>25</v>
      </c>
      <c r="I82" s="112" t="s">
        <v>21</v>
      </c>
      <c r="J82" s="113" t="s">
        <v>26</v>
      </c>
      <c r="K82" s="114" t="s">
        <v>21</v>
      </c>
    </row>
    <row r="83" spans="1:13" ht="14.1" customHeight="1" outlineLevel="1">
      <c r="A83" s="3">
        <v>12</v>
      </c>
      <c r="C83" s="21" t="s">
        <v>8</v>
      </c>
      <c r="D83" s="106" t="s">
        <v>22</v>
      </c>
      <c r="E83" s="107" t="s">
        <v>23</v>
      </c>
      <c r="F83" s="108" t="s">
        <v>24</v>
      </c>
      <c r="G83" s="109" t="s">
        <v>21</v>
      </c>
      <c r="H83" s="113" t="s">
        <v>26</v>
      </c>
      <c r="I83" s="114" t="s">
        <v>21</v>
      </c>
      <c r="J83" s="108" t="s">
        <v>24</v>
      </c>
      <c r="K83" s="109" t="s">
        <v>21</v>
      </c>
      <c r="L83" s="125" t="s">
        <v>22</v>
      </c>
      <c r="M83" s="107" t="s">
        <v>23</v>
      </c>
    </row>
    <row r="84" spans="1:13" ht="14.1" customHeight="1" outlineLevel="1">
      <c r="A84" s="3">
        <v>12</v>
      </c>
      <c r="C84" s="21" t="s">
        <v>9</v>
      </c>
      <c r="F84" s="104" t="s">
        <v>20</v>
      </c>
      <c r="G84" s="117" t="s">
        <v>23</v>
      </c>
      <c r="H84" s="8"/>
      <c r="I84" s="118"/>
      <c r="J84" s="115" t="s">
        <v>27</v>
      </c>
      <c r="K84" s="116" t="s">
        <v>28</v>
      </c>
      <c r="L84" s="115" t="s">
        <v>27</v>
      </c>
      <c r="M84" s="116" t="s">
        <v>28</v>
      </c>
    </row>
    <row r="85" spans="1:13" ht="14.1" customHeight="1" outlineLevel="1">
      <c r="A85" s="3">
        <v>12</v>
      </c>
      <c r="C85" s="21" t="s">
        <v>10</v>
      </c>
      <c r="D85" s="104" t="s">
        <v>20</v>
      </c>
      <c r="E85" s="105" t="s">
        <v>21</v>
      </c>
      <c r="F85" s="119" t="s">
        <v>29</v>
      </c>
      <c r="G85" s="120" t="s">
        <v>21</v>
      </c>
      <c r="H85" s="9"/>
      <c r="I85" s="118"/>
      <c r="L85" s="9"/>
      <c r="M85" s="118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43247</v>
      </c>
      <c r="F86" s="30" t="s">
        <v>13</v>
      </c>
      <c r="G86" s="31">
        <f>E86+1</f>
        <v>43248</v>
      </c>
      <c r="H86" s="30" t="s">
        <v>4</v>
      </c>
      <c r="I86" s="31">
        <f>G86+1</f>
        <v>43249</v>
      </c>
      <c r="J86" s="30" t="s">
        <v>17</v>
      </c>
      <c r="K86" s="31">
        <f>I86+1</f>
        <v>43250</v>
      </c>
      <c r="L86" s="30" t="s">
        <v>6</v>
      </c>
      <c r="M86" s="98">
        <f>K86+1</f>
        <v>43251</v>
      </c>
    </row>
    <row r="87" spans="1:13" s="23" customFormat="1" ht="14.1" customHeight="1" outlineLevel="1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9"/>
    </row>
    <row r="88" spans="1:13" ht="14.1" customHeight="1" outlineLevel="1">
      <c r="A88" s="3">
        <v>13</v>
      </c>
      <c r="C88" s="21" t="s">
        <v>7</v>
      </c>
      <c r="F88" s="110" t="s">
        <v>25</v>
      </c>
      <c r="G88" s="111" t="s">
        <v>23</v>
      </c>
      <c r="H88" s="110" t="s">
        <v>25</v>
      </c>
      <c r="I88" s="112" t="s">
        <v>21</v>
      </c>
      <c r="J88" s="113" t="s">
        <v>26</v>
      </c>
      <c r="K88" s="114" t="s">
        <v>21</v>
      </c>
    </row>
    <row r="89" spans="1:13" ht="14.1" customHeight="1" outlineLevel="1">
      <c r="A89" s="3">
        <v>13</v>
      </c>
      <c r="C89" s="21" t="s">
        <v>8</v>
      </c>
      <c r="D89" s="106" t="s">
        <v>22</v>
      </c>
      <c r="E89" s="107" t="s">
        <v>23</v>
      </c>
      <c r="F89" s="126" t="s">
        <v>24</v>
      </c>
      <c r="G89" s="109" t="s">
        <v>21</v>
      </c>
      <c r="H89" s="113" t="s">
        <v>26</v>
      </c>
      <c r="I89" s="114" t="s">
        <v>21</v>
      </c>
      <c r="J89" s="108" t="s">
        <v>24</v>
      </c>
      <c r="K89" s="109" t="s">
        <v>21</v>
      </c>
      <c r="L89" s="125" t="s">
        <v>22</v>
      </c>
      <c r="M89" s="107" t="s">
        <v>23</v>
      </c>
    </row>
    <row r="90" spans="1:13" ht="14.1" customHeight="1" outlineLevel="1">
      <c r="A90" s="3">
        <v>13</v>
      </c>
      <c r="C90" s="21" t="s">
        <v>9</v>
      </c>
      <c r="F90" s="104" t="s">
        <v>20</v>
      </c>
      <c r="G90" s="117" t="s">
        <v>23</v>
      </c>
      <c r="H90" s="8"/>
      <c r="I90" s="118"/>
      <c r="J90" s="115" t="s">
        <v>27</v>
      </c>
      <c r="K90" s="116" t="s">
        <v>28</v>
      </c>
      <c r="L90" s="115" t="s">
        <v>27</v>
      </c>
      <c r="M90" s="116" t="s">
        <v>28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104" t="s">
        <v>20</v>
      </c>
      <c r="E91" s="105" t="s">
        <v>21</v>
      </c>
      <c r="F91" s="119" t="s">
        <v>29</v>
      </c>
      <c r="G91" s="120" t="s">
        <v>21</v>
      </c>
      <c r="H91" s="9"/>
      <c r="I91" s="118"/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43254</v>
      </c>
      <c r="F92" s="30" t="s">
        <v>13</v>
      </c>
      <c r="G92" s="31">
        <f>E92+1</f>
        <v>43255</v>
      </c>
      <c r="H92" s="30" t="s">
        <v>4</v>
      </c>
      <c r="I92" s="31">
        <f>G92+1</f>
        <v>43256</v>
      </c>
      <c r="J92" s="30" t="s">
        <v>17</v>
      </c>
      <c r="K92" s="31">
        <f>I92+1</f>
        <v>43257</v>
      </c>
      <c r="L92" s="30" t="s">
        <v>6</v>
      </c>
      <c r="M92" s="98">
        <f>K92+1</f>
        <v>43258</v>
      </c>
    </row>
    <row r="93" spans="1:13" s="23" customFormat="1" ht="14.1" customHeight="1" outlineLevel="1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9"/>
    </row>
    <row r="94" spans="1:13" ht="14.1" customHeight="1" outlineLevel="1">
      <c r="A94" s="3">
        <v>14</v>
      </c>
      <c r="C94" s="21" t="s">
        <v>7</v>
      </c>
      <c r="F94" s="110" t="s">
        <v>25</v>
      </c>
      <c r="G94" s="111" t="s">
        <v>23</v>
      </c>
      <c r="H94" s="110" t="s">
        <v>25</v>
      </c>
      <c r="I94" s="112" t="s">
        <v>21</v>
      </c>
      <c r="J94" s="113" t="s">
        <v>26</v>
      </c>
      <c r="K94" s="114" t="s">
        <v>21</v>
      </c>
    </row>
    <row r="95" spans="1:13" ht="14.1" customHeight="1" outlineLevel="1">
      <c r="A95" s="3">
        <v>14</v>
      </c>
      <c r="C95" s="21" t="s">
        <v>8</v>
      </c>
      <c r="D95" s="125" t="s">
        <v>22</v>
      </c>
      <c r="E95" s="107" t="s">
        <v>23</v>
      </c>
      <c r="F95" s="126" t="s">
        <v>24</v>
      </c>
      <c r="G95" s="109" t="s">
        <v>21</v>
      </c>
      <c r="H95" s="113" t="s">
        <v>26</v>
      </c>
      <c r="I95" s="114" t="s">
        <v>21</v>
      </c>
      <c r="J95" s="108" t="s">
        <v>24</v>
      </c>
      <c r="K95" s="109" t="s">
        <v>21</v>
      </c>
      <c r="L95" s="125" t="s">
        <v>22</v>
      </c>
      <c r="M95" s="107" t="s">
        <v>23</v>
      </c>
    </row>
    <row r="96" spans="1:13" ht="14.1" customHeight="1" outlineLevel="1">
      <c r="A96" s="3">
        <v>14</v>
      </c>
      <c r="C96" s="21" t="s">
        <v>9</v>
      </c>
      <c r="F96" s="104" t="s">
        <v>20</v>
      </c>
      <c r="G96" s="117" t="s">
        <v>23</v>
      </c>
      <c r="H96" s="8"/>
      <c r="I96" s="118"/>
      <c r="J96" s="115" t="s">
        <v>27</v>
      </c>
      <c r="K96" s="116" t="s">
        <v>28</v>
      </c>
      <c r="L96" s="115" t="s">
        <v>27</v>
      </c>
      <c r="M96" s="116" t="s">
        <v>28</v>
      </c>
    </row>
    <row r="97" spans="1:14" s="3" customFormat="1" ht="14.1" customHeight="1" outlineLevel="1">
      <c r="A97" s="3">
        <v>14</v>
      </c>
      <c r="B97" s="16"/>
      <c r="C97" s="21" t="s">
        <v>10</v>
      </c>
      <c r="D97" s="122" t="s">
        <v>20</v>
      </c>
      <c r="E97" s="105" t="s">
        <v>21</v>
      </c>
      <c r="F97" s="1"/>
      <c r="G97" s="10"/>
      <c r="H97" s="9"/>
      <c r="I97" s="118"/>
      <c r="J97" s="9"/>
      <c r="K97" s="118"/>
      <c r="L97" s="9"/>
      <c r="M97" s="118"/>
    </row>
    <row r="98" spans="1:14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43261</v>
      </c>
      <c r="F98" s="30" t="s">
        <v>13</v>
      </c>
      <c r="G98" s="31">
        <f>E98+1</f>
        <v>43262</v>
      </c>
      <c r="H98" s="30" t="s">
        <v>4</v>
      </c>
      <c r="I98" s="31">
        <f>G98+1</f>
        <v>43263</v>
      </c>
      <c r="J98" s="30" t="s">
        <v>17</v>
      </c>
      <c r="K98" s="31">
        <f>I98+1</f>
        <v>43264</v>
      </c>
      <c r="L98" s="30" t="s">
        <v>6</v>
      </c>
      <c r="M98" s="31">
        <f>K98+1</f>
        <v>43265</v>
      </c>
    </row>
    <row r="99" spans="1:14" s="23" customFormat="1" ht="14.1" customHeight="1" outlineLevel="1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69"/>
    </row>
    <row r="100" spans="1:14" ht="14.1" customHeight="1" outlineLevel="1">
      <c r="A100" s="3">
        <v>15</v>
      </c>
      <c r="C100" s="21" t="s">
        <v>7</v>
      </c>
      <c r="F100" s="123" t="s">
        <v>25</v>
      </c>
      <c r="G100" s="111" t="s">
        <v>23</v>
      </c>
      <c r="H100" s="123" t="s">
        <v>25</v>
      </c>
      <c r="I100" s="112" t="s">
        <v>21</v>
      </c>
      <c r="J100" s="124" t="s">
        <v>26</v>
      </c>
      <c r="K100" s="114" t="s">
        <v>21</v>
      </c>
    </row>
    <row r="101" spans="1:14" ht="14.1" customHeight="1" outlineLevel="1">
      <c r="A101" s="3">
        <v>15</v>
      </c>
      <c r="C101" s="21" t="s">
        <v>8</v>
      </c>
      <c r="D101" s="125" t="s">
        <v>22</v>
      </c>
      <c r="E101" s="107" t="s">
        <v>23</v>
      </c>
      <c r="F101" s="108" t="s">
        <v>24</v>
      </c>
      <c r="G101" s="109" t="s">
        <v>21</v>
      </c>
      <c r="H101" s="124" t="s">
        <v>26</v>
      </c>
      <c r="I101" s="114" t="s">
        <v>21</v>
      </c>
      <c r="J101" s="126" t="s">
        <v>24</v>
      </c>
      <c r="K101" s="109" t="s">
        <v>21</v>
      </c>
      <c r="L101" s="125" t="s">
        <v>22</v>
      </c>
      <c r="M101" s="107" t="s">
        <v>23</v>
      </c>
    </row>
    <row r="102" spans="1:14" ht="14.1" customHeight="1" outlineLevel="1">
      <c r="A102" s="3">
        <v>15</v>
      </c>
      <c r="C102" s="21" t="s">
        <v>9</v>
      </c>
      <c r="F102" s="122" t="s">
        <v>20</v>
      </c>
      <c r="G102" s="117" t="s">
        <v>23</v>
      </c>
      <c r="H102" s="9"/>
      <c r="I102" s="118"/>
      <c r="J102" s="115" t="s">
        <v>27</v>
      </c>
      <c r="K102" s="116" t="s">
        <v>28</v>
      </c>
      <c r="L102" s="115" t="s">
        <v>27</v>
      </c>
      <c r="M102" s="116" t="s">
        <v>28</v>
      </c>
    </row>
    <row r="103" spans="1:14" s="3" customFormat="1" ht="14.1" customHeight="1" outlineLevel="1">
      <c r="A103" s="3">
        <v>15</v>
      </c>
      <c r="B103" s="127"/>
      <c r="C103" s="128" t="s">
        <v>10</v>
      </c>
      <c r="D103" s="201" t="s">
        <v>20</v>
      </c>
      <c r="E103" s="202" t="s">
        <v>21</v>
      </c>
      <c r="F103" s="85"/>
      <c r="G103" s="129"/>
      <c r="H103" s="85"/>
      <c r="I103" s="129"/>
      <c r="J103" s="85"/>
      <c r="K103" s="129"/>
      <c r="L103" s="196"/>
      <c r="M103" s="36"/>
    </row>
    <row r="104" spans="1:14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21"/>
    </row>
    <row r="105" spans="1:14" s="3" customFormat="1" ht="14.1" customHeight="1" outlineLevel="1">
      <c r="D105" s="23"/>
      <c r="E105" s="6"/>
      <c r="G105" s="37"/>
      <c r="I105" s="21"/>
      <c r="K105" s="6"/>
      <c r="M105" s="100"/>
    </row>
    <row r="106" spans="1:14" s="3" customFormat="1" ht="14.1" customHeight="1" outlineLevel="1">
      <c r="D106" s="223" t="s">
        <v>22</v>
      </c>
      <c r="E106" s="231">
        <f>COUNTIF(D4:M103, "Βιοστατ")</f>
        <v>28</v>
      </c>
      <c r="F106" s="232">
        <v>60</v>
      </c>
      <c r="G106" s="79"/>
      <c r="H106" s="78"/>
      <c r="I106" s="80"/>
      <c r="J106" s="78"/>
      <c r="K106" s="6"/>
      <c r="M106" s="100"/>
    </row>
    <row r="107" spans="1:14" s="3" customFormat="1" ht="14.1" customHeight="1" outlineLevel="1">
      <c r="D107" s="224" t="s">
        <v>20</v>
      </c>
      <c r="E107" s="231">
        <f>COUNTIF(D4:M104, "Νευροαν")</f>
        <v>38</v>
      </c>
      <c r="F107" s="233">
        <v>75</v>
      </c>
      <c r="G107" s="37"/>
      <c r="I107" s="6"/>
      <c r="K107" s="6"/>
      <c r="M107" s="6"/>
    </row>
    <row r="108" spans="1:14" s="3" customFormat="1" ht="14.1" customHeight="1" outlineLevel="1">
      <c r="D108" s="225" t="s">
        <v>25</v>
      </c>
      <c r="E108" s="231">
        <f>COUNTIF(D4:M105, "Βιοχημ Α")</f>
        <v>30</v>
      </c>
      <c r="F108" s="232">
        <v>60</v>
      </c>
      <c r="G108" s="79"/>
      <c r="H108" s="80"/>
      <c r="I108" s="78"/>
      <c r="J108" s="78"/>
    </row>
    <row r="109" spans="1:14" s="3" customFormat="1" ht="14.1" customHeight="1" outlineLevel="1">
      <c r="D109" s="226" t="s">
        <v>24</v>
      </c>
      <c r="E109" s="231">
        <f>COUNTIF(D4:M106, "Φυσιολ Α")</f>
        <v>30</v>
      </c>
      <c r="F109" s="233">
        <v>60</v>
      </c>
      <c r="G109" s="92"/>
      <c r="H109" s="4"/>
    </row>
    <row r="110" spans="1:14" ht="14.1" customHeight="1" outlineLevel="1">
      <c r="C110" s="50"/>
      <c r="D110" s="227" t="s">
        <v>26</v>
      </c>
      <c r="E110" s="231">
        <f>COUNTIF(D4:M107, "Βιολογ Β")</f>
        <v>30</v>
      </c>
      <c r="F110" s="234">
        <v>60</v>
      </c>
      <c r="G110" s="95"/>
      <c r="H110" s="94"/>
      <c r="I110" s="96"/>
      <c r="J110" s="94"/>
      <c r="K110" s="94"/>
      <c r="L110" s="94"/>
      <c r="M110" s="3"/>
      <c r="N110" s="3"/>
    </row>
    <row r="111" spans="1:14" ht="14.1" customHeight="1" outlineLevel="1">
      <c r="C111" s="50"/>
      <c r="D111" s="228" t="s">
        <v>27</v>
      </c>
      <c r="E111" s="231">
        <f>COUNTIF(D4:M108, "Αγγλ Β")</f>
        <v>30</v>
      </c>
      <c r="F111" s="234">
        <v>30</v>
      </c>
      <c r="G111" s="94"/>
      <c r="H111" s="94"/>
      <c r="I111" s="94"/>
      <c r="J111" s="94"/>
      <c r="K111" s="94"/>
      <c r="L111" s="94"/>
      <c r="M111" s="3"/>
      <c r="N111" s="3"/>
    </row>
    <row r="112" spans="1:14" ht="14.1" customHeight="1" outlineLevel="1">
      <c r="C112" s="50"/>
      <c r="D112" s="229" t="s">
        <v>29</v>
      </c>
      <c r="E112" s="231">
        <f>COUNTIF(D4:M109, "Συμπον")</f>
        <v>8</v>
      </c>
      <c r="F112" s="233">
        <v>15</v>
      </c>
      <c r="G112" s="3"/>
      <c r="H112" s="3"/>
      <c r="I112" s="3"/>
      <c r="J112" s="3"/>
      <c r="K112" s="3"/>
      <c r="L112" s="3"/>
      <c r="M112" s="3"/>
      <c r="N112" s="3"/>
    </row>
    <row r="113" spans="2:14" ht="14.1" customHeight="1" outlineLevel="1">
      <c r="C113" s="50"/>
      <c r="D113" s="230" t="s">
        <v>73</v>
      </c>
      <c r="E113" s="230"/>
      <c r="F113" s="230">
        <v>30</v>
      </c>
      <c r="G113" s="75"/>
      <c r="H113" s="75"/>
      <c r="I113" s="75"/>
      <c r="J113" s="75"/>
      <c r="K113" s="75"/>
      <c r="L113" s="75"/>
      <c r="M113" s="75"/>
      <c r="N113" s="3"/>
    </row>
    <row r="114" spans="2:14" ht="14.1" customHeight="1" outlineLevel="1">
      <c r="B114" s="71"/>
      <c r="C114" s="50"/>
      <c r="D114" s="73"/>
      <c r="E114" s="75"/>
      <c r="F114" s="75"/>
      <c r="G114" s="75"/>
      <c r="H114" s="75"/>
      <c r="I114" s="75"/>
      <c r="J114" s="75"/>
      <c r="K114" s="75"/>
      <c r="L114" s="75"/>
      <c r="M114" s="75"/>
      <c r="N114" s="3"/>
    </row>
    <row r="115" spans="2:14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2:14" ht="14.1" customHeight="1">
      <c r="C116" s="5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</sheetData>
  <autoFilter ref="A1:M103"/>
  <phoneticPr fontId="0" type="noConversion"/>
  <pageMargins left="0.66929133858267698" right="0.55118110236220497" top="1.1811023622047201" bottom="1.02362204724409" header="0.59055118110236204" footer="0.59055118110236204"/>
  <pageSetup paperSize="9" scale="97" fitToHeight="2" orientation="portrait" r:id="rId1"/>
  <headerFooter alignWithMargins="0">
    <oddHeader>&amp;R&amp;"Book Antiqua,Κανονικά"2ο Εξάμηνο 2018-19</oddHeader>
    <oddFooter>&amp;R&amp;"Arial,Regular" &amp;P / &amp;N</oddFooter>
  </headerFooter>
  <rowBreaks count="1" manualBreakCount="1">
    <brk id="55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zoomScaleSheetLayoutView="100" workbookViewId="0">
      <pane xSplit="3" ySplit="1" topLeftCell="D51" activePane="bottomRight" state="frozenSplit"/>
      <selection activeCell="N89" sqref="N89"/>
      <selection pane="topRight" activeCell="N89" sqref="N89"/>
      <selection pane="bottomLeft" activeCell="N89" sqref="N89"/>
      <selection pane="bottomRight" activeCell="F115" sqref="F115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43149</v>
      </c>
      <c r="F2" s="30" t="s">
        <v>13</v>
      </c>
      <c r="G2" s="31">
        <f>E2+1</f>
        <v>43150</v>
      </c>
      <c r="H2" s="30" t="s">
        <v>4</v>
      </c>
      <c r="I2" s="31">
        <f>G2+1</f>
        <v>43151</v>
      </c>
      <c r="J2" s="30" t="s">
        <v>17</v>
      </c>
      <c r="K2" s="31">
        <f>I2+1</f>
        <v>43152</v>
      </c>
      <c r="L2" s="30" t="s">
        <v>6</v>
      </c>
      <c r="M2" s="98">
        <f>K2+1</f>
        <v>43153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9"/>
    </row>
    <row r="4" spans="1:16" ht="14.1" customHeight="1" outlineLevel="1">
      <c r="A4" s="3">
        <v>1</v>
      </c>
      <c r="C4" s="21" t="s">
        <v>7</v>
      </c>
      <c r="D4" s="131" t="s">
        <v>30</v>
      </c>
      <c r="E4" s="132" t="s">
        <v>31</v>
      </c>
      <c r="F4" s="68"/>
      <c r="G4" s="69"/>
      <c r="H4" s="135" t="s">
        <v>30</v>
      </c>
      <c r="I4" s="132" t="s">
        <v>31</v>
      </c>
      <c r="J4" s="136" t="s">
        <v>33</v>
      </c>
      <c r="K4" s="137" t="s">
        <v>31</v>
      </c>
      <c r="L4" s="131" t="s">
        <v>30</v>
      </c>
      <c r="M4" s="132" t="s">
        <v>31</v>
      </c>
      <c r="N4" s="3"/>
    </row>
    <row r="5" spans="1:16" ht="14.1" customHeight="1" outlineLevel="1">
      <c r="A5" s="3">
        <v>1</v>
      </c>
      <c r="C5" s="21" t="s">
        <v>8</v>
      </c>
      <c r="D5" s="138" t="s">
        <v>34</v>
      </c>
      <c r="E5" s="139" t="s">
        <v>31</v>
      </c>
      <c r="F5" s="140" t="s">
        <v>35</v>
      </c>
      <c r="G5" s="141" t="s">
        <v>31</v>
      </c>
      <c r="H5" s="140" t="s">
        <v>35</v>
      </c>
      <c r="I5" s="141" t="s">
        <v>31</v>
      </c>
      <c r="J5" s="142" t="s">
        <v>36</v>
      </c>
      <c r="K5" s="143" t="s">
        <v>31</v>
      </c>
      <c r="L5" s="133" t="s">
        <v>32</v>
      </c>
      <c r="M5" s="134" t="s">
        <v>31</v>
      </c>
      <c r="N5" s="3"/>
    </row>
    <row r="6" spans="1:16" ht="14.1" customHeight="1" outlineLevel="1">
      <c r="A6" s="3">
        <v>1</v>
      </c>
      <c r="C6" s="21" t="s">
        <v>9</v>
      </c>
      <c r="D6" s="138" t="s">
        <v>34</v>
      </c>
      <c r="E6" s="144"/>
      <c r="F6" s="136" t="s">
        <v>33</v>
      </c>
      <c r="G6" s="137" t="s">
        <v>31</v>
      </c>
      <c r="H6" s="8"/>
      <c r="I6" s="118"/>
      <c r="J6" s="142" t="s">
        <v>36</v>
      </c>
      <c r="K6" s="143" t="s">
        <v>31</v>
      </c>
      <c r="L6" s="145" t="s">
        <v>36</v>
      </c>
      <c r="M6" s="143" t="s">
        <v>31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46" t="s">
        <v>34</v>
      </c>
      <c r="E7" s="147"/>
      <c r="F7" s="148" t="s">
        <v>74</v>
      </c>
      <c r="G7" s="149" t="s">
        <v>31</v>
      </c>
      <c r="H7" s="9"/>
      <c r="I7" s="118"/>
      <c r="J7" s="9"/>
      <c r="K7" s="118"/>
      <c r="L7" s="145" t="s">
        <v>36</v>
      </c>
      <c r="M7" s="143" t="s">
        <v>31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43156</v>
      </c>
      <c r="F8" s="30" t="s">
        <v>13</v>
      </c>
      <c r="G8" s="31">
        <f>E8+1</f>
        <v>43157</v>
      </c>
      <c r="H8" s="30" t="s">
        <v>4</v>
      </c>
      <c r="I8" s="31">
        <f>G8+1</f>
        <v>43158</v>
      </c>
      <c r="J8" s="30" t="s">
        <v>17</v>
      </c>
      <c r="K8" s="31">
        <f>I8+1</f>
        <v>43159</v>
      </c>
      <c r="L8" s="30" t="s">
        <v>6</v>
      </c>
      <c r="M8" s="98">
        <f>K8+1</f>
        <v>43160</v>
      </c>
    </row>
    <row r="9" spans="1:16" s="23" customFormat="1" ht="14.1" customHeight="1" outlineLevel="1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9"/>
    </row>
    <row r="10" spans="1:16" ht="14.1" customHeight="1" outlineLevel="1">
      <c r="A10" s="3">
        <v>2</v>
      </c>
      <c r="C10" s="21" t="s">
        <v>7</v>
      </c>
      <c r="D10" s="131" t="s">
        <v>30</v>
      </c>
      <c r="E10" s="132" t="s">
        <v>31</v>
      </c>
      <c r="F10" s="68"/>
      <c r="G10" s="69"/>
      <c r="H10" s="135" t="s">
        <v>30</v>
      </c>
      <c r="I10" s="132" t="s">
        <v>31</v>
      </c>
      <c r="J10" s="136" t="s">
        <v>33</v>
      </c>
      <c r="K10" s="137" t="s">
        <v>31</v>
      </c>
      <c r="L10" s="131" t="s">
        <v>30</v>
      </c>
      <c r="M10" s="132" t="s">
        <v>31</v>
      </c>
      <c r="N10" s="3"/>
    </row>
    <row r="11" spans="1:16" ht="14.1" customHeight="1" outlineLevel="1">
      <c r="A11" s="3">
        <v>2</v>
      </c>
      <c r="C11" s="21" t="s">
        <v>8</v>
      </c>
      <c r="D11" s="138" t="s">
        <v>34</v>
      </c>
      <c r="E11" s="139" t="s">
        <v>31</v>
      </c>
      <c r="F11" s="140" t="s">
        <v>35</v>
      </c>
      <c r="G11" s="141" t="s">
        <v>31</v>
      </c>
      <c r="H11" s="140" t="s">
        <v>35</v>
      </c>
      <c r="I11" s="141" t="s">
        <v>31</v>
      </c>
      <c r="J11" s="142" t="s">
        <v>36</v>
      </c>
      <c r="K11" s="143" t="s">
        <v>31</v>
      </c>
      <c r="L11" s="133" t="s">
        <v>32</v>
      </c>
      <c r="M11" s="134" t="s">
        <v>31</v>
      </c>
      <c r="N11" s="3"/>
    </row>
    <row r="12" spans="1:16" ht="14.1" customHeight="1" outlineLevel="1">
      <c r="A12" s="3">
        <v>2</v>
      </c>
      <c r="C12" s="21" t="s">
        <v>9</v>
      </c>
      <c r="D12" s="138" t="s">
        <v>34</v>
      </c>
      <c r="E12" s="144"/>
      <c r="F12" s="136" t="s">
        <v>33</v>
      </c>
      <c r="G12" s="137" t="s">
        <v>31</v>
      </c>
      <c r="H12" s="8"/>
      <c r="I12" s="118"/>
      <c r="J12" s="142" t="s">
        <v>36</v>
      </c>
      <c r="K12" s="143" t="s">
        <v>31</v>
      </c>
      <c r="L12" s="145" t="s">
        <v>36</v>
      </c>
      <c r="M12" s="143" t="s">
        <v>31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46" t="s">
        <v>34</v>
      </c>
      <c r="E13" s="147"/>
      <c r="F13" s="148" t="s">
        <v>74</v>
      </c>
      <c r="G13" s="149" t="s">
        <v>31</v>
      </c>
      <c r="H13" s="9"/>
      <c r="I13" s="118"/>
      <c r="J13" s="9"/>
      <c r="K13" s="118"/>
      <c r="L13" s="145" t="s">
        <v>36</v>
      </c>
      <c r="M13" s="143" t="s">
        <v>31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43163</v>
      </c>
      <c r="F14" s="30" t="s">
        <v>13</v>
      </c>
      <c r="G14" s="31">
        <f>E14+1</f>
        <v>43164</v>
      </c>
      <c r="H14" s="30" t="s">
        <v>4</v>
      </c>
      <c r="I14" s="31">
        <f>G14+1</f>
        <v>43165</v>
      </c>
      <c r="J14" s="30" t="s">
        <v>17</v>
      </c>
      <c r="K14" s="31">
        <f>I14+1</f>
        <v>43166</v>
      </c>
      <c r="L14" s="30" t="s">
        <v>6</v>
      </c>
      <c r="M14" s="98">
        <f>K14+1</f>
        <v>43167</v>
      </c>
      <c r="P14" s="62"/>
    </row>
    <row r="15" spans="1:16" s="23" customFormat="1" ht="14.1" customHeight="1" outlineLevel="1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9"/>
      <c r="P15" s="72"/>
    </row>
    <row r="16" spans="1:16" ht="14.1" customHeight="1" outlineLevel="1">
      <c r="A16" s="3">
        <v>3</v>
      </c>
      <c r="C16" s="21" t="s">
        <v>7</v>
      </c>
      <c r="D16" s="131" t="s">
        <v>30</v>
      </c>
      <c r="E16" s="132" t="s">
        <v>31</v>
      </c>
      <c r="F16" s="68"/>
      <c r="G16" s="69"/>
      <c r="H16" s="135" t="s">
        <v>30</v>
      </c>
      <c r="I16" s="132" t="s">
        <v>31</v>
      </c>
      <c r="J16" s="136" t="s">
        <v>33</v>
      </c>
      <c r="K16" s="137" t="s">
        <v>31</v>
      </c>
      <c r="L16" s="131" t="s">
        <v>30</v>
      </c>
      <c r="M16" s="132" t="s">
        <v>31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38" t="s">
        <v>34</v>
      </c>
      <c r="E17" s="139" t="s">
        <v>31</v>
      </c>
      <c r="F17" s="140" t="s">
        <v>35</v>
      </c>
      <c r="G17" s="141" t="s">
        <v>31</v>
      </c>
      <c r="H17" s="140" t="s">
        <v>35</v>
      </c>
      <c r="I17" s="141" t="s">
        <v>31</v>
      </c>
      <c r="J17" s="142" t="s">
        <v>82</v>
      </c>
      <c r="K17" s="143" t="s">
        <v>31</v>
      </c>
      <c r="L17" s="133" t="s">
        <v>32</v>
      </c>
      <c r="M17" s="134" t="s">
        <v>31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138" t="s">
        <v>34</v>
      </c>
      <c r="E18" s="144"/>
      <c r="F18" s="136" t="s">
        <v>33</v>
      </c>
      <c r="G18" s="137" t="s">
        <v>31</v>
      </c>
      <c r="H18" s="8"/>
      <c r="I18" s="118"/>
      <c r="J18" s="142" t="s">
        <v>82</v>
      </c>
      <c r="K18" s="143" t="s">
        <v>31</v>
      </c>
      <c r="L18" s="142" t="s">
        <v>82</v>
      </c>
      <c r="M18" s="143" t="s">
        <v>31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46" t="s">
        <v>34</v>
      </c>
      <c r="E19" s="147"/>
      <c r="F19" s="148" t="s">
        <v>74</v>
      </c>
      <c r="G19" s="149" t="s">
        <v>31</v>
      </c>
      <c r="H19" s="9"/>
      <c r="I19" s="118"/>
      <c r="J19" s="9"/>
      <c r="K19" s="118"/>
      <c r="L19" s="142" t="s">
        <v>82</v>
      </c>
      <c r="M19" s="143" t="s">
        <v>31</v>
      </c>
      <c r="O19" s="60"/>
      <c r="P19" s="61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43170</v>
      </c>
      <c r="F20" s="30" t="s">
        <v>13</v>
      </c>
      <c r="G20" s="31">
        <f>E20+1</f>
        <v>43171</v>
      </c>
      <c r="H20" s="30" t="s">
        <v>4</v>
      </c>
      <c r="I20" s="31">
        <f>G20+1</f>
        <v>43172</v>
      </c>
      <c r="J20" s="30" t="s">
        <v>17</v>
      </c>
      <c r="K20" s="31">
        <f>I20+1</f>
        <v>43173</v>
      </c>
      <c r="L20" s="30" t="s">
        <v>6</v>
      </c>
      <c r="M20" s="98">
        <f>K20+1</f>
        <v>43174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9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D22" s="88"/>
      <c r="E22" s="89"/>
      <c r="F22" s="68"/>
      <c r="G22" s="69"/>
      <c r="H22" s="135" t="s">
        <v>30</v>
      </c>
      <c r="I22" s="132" t="s">
        <v>31</v>
      </c>
      <c r="J22" s="136" t="s">
        <v>33</v>
      </c>
      <c r="K22" s="137" t="s">
        <v>31</v>
      </c>
      <c r="L22" s="131" t="s">
        <v>30</v>
      </c>
      <c r="M22" s="132" t="s">
        <v>31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90" t="s">
        <v>18</v>
      </c>
      <c r="E23" s="89"/>
      <c r="F23" s="140" t="s">
        <v>35</v>
      </c>
      <c r="G23" s="141" t="s">
        <v>31</v>
      </c>
      <c r="H23" s="140" t="s">
        <v>35</v>
      </c>
      <c r="I23" s="141" t="s">
        <v>31</v>
      </c>
      <c r="J23" s="142" t="s">
        <v>36</v>
      </c>
      <c r="K23" s="143" t="s">
        <v>31</v>
      </c>
      <c r="L23" s="133" t="s">
        <v>32</v>
      </c>
      <c r="M23" s="134" t="s">
        <v>31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91"/>
      <c r="E24" s="89"/>
      <c r="F24" s="136" t="s">
        <v>33</v>
      </c>
      <c r="G24" s="137" t="s">
        <v>31</v>
      </c>
      <c r="H24" s="8"/>
      <c r="I24" s="118"/>
      <c r="J24" s="142" t="s">
        <v>36</v>
      </c>
      <c r="K24" s="143" t="s">
        <v>31</v>
      </c>
      <c r="L24" s="145" t="s">
        <v>36</v>
      </c>
      <c r="M24" s="143" t="s">
        <v>31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91"/>
      <c r="E25" s="89"/>
      <c r="F25" s="148" t="s">
        <v>74</v>
      </c>
      <c r="G25" s="149" t="s">
        <v>31</v>
      </c>
      <c r="H25" s="9"/>
      <c r="I25" s="118"/>
      <c r="J25" s="9"/>
      <c r="K25" s="118"/>
      <c r="L25" s="145" t="s">
        <v>36</v>
      </c>
      <c r="M25" s="143" t="s">
        <v>31</v>
      </c>
      <c r="O25" s="34"/>
      <c r="P25" s="32"/>
      <c r="Q25" s="64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43177</v>
      </c>
      <c r="F26" s="30" t="s">
        <v>13</v>
      </c>
      <c r="G26" s="31">
        <f>E26+1</f>
        <v>43178</v>
      </c>
      <c r="H26" s="30" t="s">
        <v>4</v>
      </c>
      <c r="I26" s="31">
        <f>G26+1</f>
        <v>43179</v>
      </c>
      <c r="J26" s="30" t="s">
        <v>17</v>
      </c>
      <c r="K26" s="31">
        <f>I26+1</f>
        <v>43180</v>
      </c>
      <c r="L26" s="30" t="s">
        <v>6</v>
      </c>
      <c r="M26" s="98">
        <f>K26+1</f>
        <v>43181</v>
      </c>
    </row>
    <row r="27" spans="1:17" s="23" customFormat="1" ht="14.1" customHeight="1" outlineLevel="1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9"/>
    </row>
    <row r="28" spans="1:17" ht="14.1" customHeight="1" outlineLevel="1">
      <c r="A28" s="3">
        <v>5</v>
      </c>
      <c r="C28" s="21" t="s">
        <v>7</v>
      </c>
      <c r="D28" s="131" t="s">
        <v>30</v>
      </c>
      <c r="E28" s="132" t="s">
        <v>31</v>
      </c>
      <c r="F28" s="68"/>
      <c r="G28" s="69"/>
      <c r="H28" s="135" t="s">
        <v>30</v>
      </c>
      <c r="I28" s="132" t="s">
        <v>31</v>
      </c>
      <c r="J28" s="136" t="s">
        <v>33</v>
      </c>
      <c r="K28" s="137" t="s">
        <v>31</v>
      </c>
      <c r="L28" s="131" t="s">
        <v>30</v>
      </c>
      <c r="M28" s="132" t="s">
        <v>31</v>
      </c>
      <c r="N28" s="3"/>
    </row>
    <row r="29" spans="1:17" ht="14.1" customHeight="1" outlineLevel="1">
      <c r="A29" s="3">
        <v>5</v>
      </c>
      <c r="C29" s="21" t="s">
        <v>8</v>
      </c>
      <c r="D29" s="138" t="s">
        <v>34</v>
      </c>
      <c r="E29" s="139" t="s">
        <v>31</v>
      </c>
      <c r="F29" s="140" t="s">
        <v>35</v>
      </c>
      <c r="G29" s="141" t="s">
        <v>31</v>
      </c>
      <c r="H29" s="140" t="s">
        <v>35</v>
      </c>
      <c r="I29" s="141" t="s">
        <v>31</v>
      </c>
      <c r="J29" s="142" t="s">
        <v>36</v>
      </c>
      <c r="K29" s="143" t="s">
        <v>31</v>
      </c>
      <c r="L29" s="133" t="s">
        <v>32</v>
      </c>
      <c r="M29" s="134" t="s">
        <v>31</v>
      </c>
      <c r="N29" s="3"/>
    </row>
    <row r="30" spans="1:17" ht="14.1" customHeight="1" outlineLevel="1">
      <c r="A30" s="3">
        <v>5</v>
      </c>
      <c r="C30" s="21" t="s">
        <v>9</v>
      </c>
      <c r="D30" s="138" t="s">
        <v>34</v>
      </c>
      <c r="E30" s="144"/>
      <c r="F30" s="136" t="s">
        <v>33</v>
      </c>
      <c r="G30" s="137" t="s">
        <v>31</v>
      </c>
      <c r="H30" s="8"/>
      <c r="I30" s="118"/>
      <c r="J30" s="142" t="s">
        <v>36</v>
      </c>
      <c r="K30" s="143" t="s">
        <v>31</v>
      </c>
      <c r="L30" s="145" t="s">
        <v>36</v>
      </c>
      <c r="M30" s="143" t="s">
        <v>31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46" t="s">
        <v>34</v>
      </c>
      <c r="E31" s="147"/>
      <c r="F31" s="148" t="s">
        <v>74</v>
      </c>
      <c r="G31" s="149" t="s">
        <v>31</v>
      </c>
      <c r="H31" s="9"/>
      <c r="I31" s="118"/>
      <c r="J31" s="9"/>
      <c r="K31" s="118"/>
      <c r="L31" s="145" t="s">
        <v>36</v>
      </c>
      <c r="M31" s="143" t="s">
        <v>31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43184</v>
      </c>
      <c r="F32" s="30" t="s">
        <v>13</v>
      </c>
      <c r="G32" s="31">
        <f>E32+1</f>
        <v>43185</v>
      </c>
      <c r="H32" s="30" t="s">
        <v>4</v>
      </c>
      <c r="I32" s="31">
        <f>G32+1</f>
        <v>43186</v>
      </c>
      <c r="J32" s="30" t="s">
        <v>17</v>
      </c>
      <c r="K32" s="31">
        <f>I32+1</f>
        <v>43187</v>
      </c>
      <c r="L32" s="30" t="s">
        <v>6</v>
      </c>
      <c r="M32" s="98">
        <f>K32+1</f>
        <v>43188</v>
      </c>
    </row>
    <row r="33" spans="1:16" s="23" customFormat="1" ht="14.1" customHeight="1" outlineLevel="1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9"/>
    </row>
    <row r="34" spans="1:16" ht="14.1" customHeight="1" outlineLevel="1">
      <c r="A34" s="3">
        <v>6</v>
      </c>
      <c r="C34" s="21" t="s">
        <v>7</v>
      </c>
      <c r="D34" s="88"/>
      <c r="E34" s="89"/>
      <c r="F34" s="68"/>
      <c r="G34" s="69"/>
      <c r="H34" s="135" t="s">
        <v>30</v>
      </c>
      <c r="I34" s="132" t="s">
        <v>31</v>
      </c>
      <c r="J34" s="136" t="s">
        <v>33</v>
      </c>
      <c r="K34" s="137" t="s">
        <v>31</v>
      </c>
      <c r="L34" s="131" t="s">
        <v>30</v>
      </c>
      <c r="M34" s="132" t="s">
        <v>31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90" t="s">
        <v>18</v>
      </c>
      <c r="E35" s="89"/>
      <c r="F35" s="140" t="s">
        <v>35</v>
      </c>
      <c r="G35" s="141" t="s">
        <v>31</v>
      </c>
      <c r="H35" s="140" t="s">
        <v>35</v>
      </c>
      <c r="I35" s="141" t="s">
        <v>31</v>
      </c>
      <c r="J35" s="142" t="s">
        <v>82</v>
      </c>
      <c r="K35" s="143" t="s">
        <v>31</v>
      </c>
      <c r="L35" s="133" t="s">
        <v>32</v>
      </c>
      <c r="M35" s="134" t="s">
        <v>31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91"/>
      <c r="E36" s="89"/>
      <c r="F36" s="136" t="s">
        <v>33</v>
      </c>
      <c r="G36" s="137" t="s">
        <v>31</v>
      </c>
      <c r="H36" s="8"/>
      <c r="I36" s="118"/>
      <c r="J36" s="142" t="s">
        <v>82</v>
      </c>
      <c r="K36" s="143" t="s">
        <v>31</v>
      </c>
      <c r="L36" s="142" t="s">
        <v>82</v>
      </c>
      <c r="M36" s="143" t="s">
        <v>31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91"/>
      <c r="E37" s="89"/>
      <c r="F37" s="148" t="s">
        <v>74</v>
      </c>
      <c r="G37" s="149" t="s">
        <v>31</v>
      </c>
      <c r="H37" s="9"/>
      <c r="I37" s="118"/>
      <c r="J37" s="9"/>
      <c r="K37" s="118"/>
      <c r="L37" s="142" t="s">
        <v>82</v>
      </c>
      <c r="M37" s="143" t="s">
        <v>31</v>
      </c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43191</v>
      </c>
      <c r="F38" s="30" t="s">
        <v>13</v>
      </c>
      <c r="G38" s="31">
        <f>E38+1</f>
        <v>43192</v>
      </c>
      <c r="H38" s="30" t="s">
        <v>4</v>
      </c>
      <c r="I38" s="31">
        <f>G38+1</f>
        <v>43193</v>
      </c>
      <c r="J38" s="30" t="s">
        <v>17</v>
      </c>
      <c r="K38" s="31">
        <f>I38+1</f>
        <v>43194</v>
      </c>
      <c r="L38" s="30" t="s">
        <v>6</v>
      </c>
      <c r="M38" s="98">
        <f>K38+1</f>
        <v>43195</v>
      </c>
    </row>
    <row r="39" spans="1:16" s="23" customFormat="1" ht="14.1" customHeight="1" outlineLevel="1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9"/>
    </row>
    <row r="40" spans="1:16" ht="14.1" customHeight="1" outlineLevel="1">
      <c r="A40" s="3">
        <v>7</v>
      </c>
      <c r="C40" s="21" t="s">
        <v>7</v>
      </c>
      <c r="D40" s="131" t="s">
        <v>30</v>
      </c>
      <c r="E40" s="132" t="s">
        <v>31</v>
      </c>
      <c r="F40" s="68"/>
      <c r="G40" s="69"/>
      <c r="H40" s="131" t="s">
        <v>30</v>
      </c>
      <c r="I40" s="132" t="s">
        <v>31</v>
      </c>
      <c r="J40" s="207" t="s">
        <v>33</v>
      </c>
      <c r="K40" s="137" t="s">
        <v>31</v>
      </c>
      <c r="L40" s="131" t="s">
        <v>30</v>
      </c>
      <c r="M40" s="132" t="s">
        <v>31</v>
      </c>
      <c r="N40" s="3"/>
    </row>
    <row r="41" spans="1:16" ht="14.1" customHeight="1" outlineLevel="1">
      <c r="A41" s="3">
        <v>7</v>
      </c>
      <c r="C41" s="21" t="s">
        <v>8</v>
      </c>
      <c r="D41" s="138" t="s">
        <v>34</v>
      </c>
      <c r="E41" s="139" t="s">
        <v>31</v>
      </c>
      <c r="F41" s="208" t="s">
        <v>35</v>
      </c>
      <c r="G41" s="141" t="s">
        <v>31</v>
      </c>
      <c r="H41" s="208" t="s">
        <v>35</v>
      </c>
      <c r="I41" s="141" t="s">
        <v>31</v>
      </c>
      <c r="J41" s="145" t="s">
        <v>36</v>
      </c>
      <c r="K41" s="143" t="s">
        <v>31</v>
      </c>
      <c r="L41" s="133" t="s">
        <v>32</v>
      </c>
      <c r="M41" s="134" t="s">
        <v>31</v>
      </c>
      <c r="N41" s="3"/>
    </row>
    <row r="42" spans="1:16" ht="14.1" customHeight="1" outlineLevel="1">
      <c r="A42" s="3">
        <v>7</v>
      </c>
      <c r="C42" s="21" t="s">
        <v>9</v>
      </c>
      <c r="D42" s="138" t="s">
        <v>34</v>
      </c>
      <c r="E42" s="144"/>
      <c r="F42" s="207" t="s">
        <v>33</v>
      </c>
      <c r="G42" s="137" t="s">
        <v>31</v>
      </c>
      <c r="H42" s="9"/>
      <c r="I42" s="118"/>
      <c r="J42" s="145" t="s">
        <v>36</v>
      </c>
      <c r="K42" s="143" t="s">
        <v>31</v>
      </c>
      <c r="L42" s="145" t="s">
        <v>36</v>
      </c>
      <c r="M42" s="143" t="s">
        <v>31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46" t="s">
        <v>34</v>
      </c>
      <c r="E43" s="147"/>
      <c r="F43" s="148" t="s">
        <v>74</v>
      </c>
      <c r="G43" s="209" t="s">
        <v>31</v>
      </c>
      <c r="H43" s="85"/>
      <c r="I43" s="129"/>
      <c r="J43" s="85"/>
      <c r="K43" s="129"/>
      <c r="L43" s="210" t="s">
        <v>36</v>
      </c>
      <c r="M43" s="211" t="s">
        <v>31</v>
      </c>
    </row>
    <row r="44" spans="1:16" s="11" customFormat="1" ht="14.1" customHeight="1" outlineLevel="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43198</v>
      </c>
      <c r="F44" s="30" t="s">
        <v>13</v>
      </c>
      <c r="G44" s="31">
        <f>E44+1</f>
        <v>43199</v>
      </c>
      <c r="H44" s="30" t="s">
        <v>4</v>
      </c>
      <c r="I44" s="31">
        <f>G44+1</f>
        <v>43200</v>
      </c>
      <c r="J44" s="30" t="s">
        <v>17</v>
      </c>
      <c r="K44" s="31">
        <f>I44+1</f>
        <v>43201</v>
      </c>
      <c r="L44" s="30" t="s">
        <v>6</v>
      </c>
      <c r="M44" s="98">
        <f>K44+1</f>
        <v>43202</v>
      </c>
      <c r="O44" s="38"/>
      <c r="P44" s="39"/>
    </row>
    <row r="45" spans="1:16" s="23" customFormat="1" ht="14.1" customHeight="1" outlineLevel="1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9"/>
      <c r="O45" s="38"/>
      <c r="P45" s="39"/>
    </row>
    <row r="46" spans="1:16" ht="14.1" customHeight="1" outlineLevel="1">
      <c r="A46" s="3">
        <v>8</v>
      </c>
      <c r="C46" s="21" t="s">
        <v>7</v>
      </c>
      <c r="D46" s="131" t="s">
        <v>30</v>
      </c>
      <c r="E46" s="132" t="s">
        <v>31</v>
      </c>
      <c r="F46" s="68"/>
      <c r="G46" s="69"/>
      <c r="H46" s="131" t="s">
        <v>30</v>
      </c>
      <c r="I46" s="132" t="s">
        <v>31</v>
      </c>
      <c r="J46" s="207" t="s">
        <v>33</v>
      </c>
      <c r="K46" s="137" t="s">
        <v>31</v>
      </c>
      <c r="L46" s="131" t="s">
        <v>30</v>
      </c>
      <c r="M46" s="132" t="s">
        <v>31</v>
      </c>
      <c r="O46" s="38"/>
      <c r="P46" s="39"/>
    </row>
    <row r="47" spans="1:16" ht="14.1" customHeight="1" outlineLevel="1">
      <c r="A47" s="3">
        <v>8</v>
      </c>
      <c r="C47" s="21" t="s">
        <v>8</v>
      </c>
      <c r="D47" s="138" t="s">
        <v>34</v>
      </c>
      <c r="E47" s="139" t="s">
        <v>31</v>
      </c>
      <c r="F47" s="208" t="s">
        <v>35</v>
      </c>
      <c r="G47" s="141" t="s">
        <v>31</v>
      </c>
      <c r="H47" s="208" t="s">
        <v>35</v>
      </c>
      <c r="I47" s="141" t="s">
        <v>31</v>
      </c>
      <c r="J47" s="142" t="s">
        <v>82</v>
      </c>
      <c r="K47" s="143" t="s">
        <v>31</v>
      </c>
      <c r="L47" s="133" t="s">
        <v>32</v>
      </c>
      <c r="M47" s="134" t="s">
        <v>31</v>
      </c>
      <c r="O47" s="38"/>
      <c r="P47" s="39"/>
    </row>
    <row r="48" spans="1:16" ht="14.1" customHeight="1" outlineLevel="1">
      <c r="A48" s="3">
        <v>8</v>
      </c>
      <c r="C48" s="21" t="s">
        <v>9</v>
      </c>
      <c r="D48" s="138" t="s">
        <v>34</v>
      </c>
      <c r="E48" s="144"/>
      <c r="F48" s="207" t="s">
        <v>33</v>
      </c>
      <c r="G48" s="137" t="s">
        <v>31</v>
      </c>
      <c r="H48" s="9"/>
      <c r="I48" s="118"/>
      <c r="J48" s="142" t="s">
        <v>82</v>
      </c>
      <c r="K48" s="143" t="s">
        <v>31</v>
      </c>
      <c r="L48" s="142" t="s">
        <v>82</v>
      </c>
      <c r="M48" s="143" t="s">
        <v>31</v>
      </c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146" t="s">
        <v>34</v>
      </c>
      <c r="E49" s="147"/>
      <c r="F49" s="148" t="s">
        <v>74</v>
      </c>
      <c r="G49" s="209" t="s">
        <v>31</v>
      </c>
      <c r="H49" s="85"/>
      <c r="I49" s="129"/>
      <c r="J49" s="85"/>
      <c r="K49" s="129"/>
      <c r="L49" s="142" t="s">
        <v>82</v>
      </c>
      <c r="M49" s="211" t="s">
        <v>31</v>
      </c>
    </row>
    <row r="50" spans="1:18" s="11" customFormat="1" ht="14.1" customHeight="1" outlineLevel="2">
      <c r="A50" s="27">
        <v>9</v>
      </c>
      <c r="B50" s="28">
        <v>9</v>
      </c>
      <c r="C50" s="29" t="s">
        <v>2</v>
      </c>
      <c r="D50" s="30" t="s">
        <v>3</v>
      </c>
      <c r="E50" s="31">
        <f>E44+7</f>
        <v>43205</v>
      </c>
      <c r="F50" s="30" t="s">
        <v>13</v>
      </c>
      <c r="G50" s="31">
        <f>E50+1</f>
        <v>43206</v>
      </c>
      <c r="H50" s="30" t="s">
        <v>4</v>
      </c>
      <c r="I50" s="31">
        <f>G50+1</f>
        <v>43207</v>
      </c>
      <c r="J50" s="30" t="s">
        <v>17</v>
      </c>
      <c r="K50" s="31">
        <f>I50+1</f>
        <v>43208</v>
      </c>
      <c r="L50" s="30" t="s">
        <v>6</v>
      </c>
      <c r="M50" s="98">
        <f>K50+1</f>
        <v>43209</v>
      </c>
    </row>
    <row r="51" spans="1:18" s="23" customFormat="1" ht="14.1" customHeight="1" outlineLevel="1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9"/>
    </row>
    <row r="52" spans="1:18" ht="14.1" customHeight="1" outlineLevel="1">
      <c r="A52" s="3">
        <v>9</v>
      </c>
      <c r="C52" s="21" t="s">
        <v>7</v>
      </c>
      <c r="D52" s="131" t="s">
        <v>30</v>
      </c>
      <c r="E52" s="132" t="s">
        <v>31</v>
      </c>
      <c r="F52" s="68"/>
      <c r="G52" s="69"/>
      <c r="H52" s="131" t="s">
        <v>30</v>
      </c>
      <c r="I52" s="132" t="s">
        <v>31</v>
      </c>
      <c r="J52" s="207" t="s">
        <v>33</v>
      </c>
      <c r="K52" s="137" t="s">
        <v>31</v>
      </c>
      <c r="L52" s="131" t="s">
        <v>30</v>
      </c>
      <c r="M52" s="132" t="s">
        <v>31</v>
      </c>
    </row>
    <row r="53" spans="1:18" ht="14.1" customHeight="1" outlineLevel="1">
      <c r="A53" s="3">
        <v>9</v>
      </c>
      <c r="C53" s="21" t="s">
        <v>8</v>
      </c>
      <c r="D53" s="138" t="s">
        <v>34</v>
      </c>
      <c r="E53" s="139" t="s">
        <v>31</v>
      </c>
      <c r="F53" s="208" t="s">
        <v>35</v>
      </c>
      <c r="G53" s="141" t="s">
        <v>31</v>
      </c>
      <c r="H53" s="208" t="s">
        <v>35</v>
      </c>
      <c r="I53" s="141" t="s">
        <v>31</v>
      </c>
      <c r="J53" s="145" t="s">
        <v>36</v>
      </c>
      <c r="K53" s="143" t="s">
        <v>31</v>
      </c>
      <c r="L53" s="133" t="s">
        <v>32</v>
      </c>
      <c r="M53" s="134" t="s">
        <v>31</v>
      </c>
    </row>
    <row r="54" spans="1:18" ht="14.1" customHeight="1" outlineLevel="1">
      <c r="A54" s="3">
        <v>9</v>
      </c>
      <c r="C54" s="21" t="s">
        <v>9</v>
      </c>
      <c r="D54" s="138" t="s">
        <v>34</v>
      </c>
      <c r="E54" s="144"/>
      <c r="F54" s="207" t="s">
        <v>33</v>
      </c>
      <c r="G54" s="137" t="s">
        <v>31</v>
      </c>
      <c r="H54" s="9"/>
      <c r="I54" s="118"/>
      <c r="J54" s="145" t="s">
        <v>36</v>
      </c>
      <c r="K54" s="143" t="s">
        <v>31</v>
      </c>
      <c r="L54" s="145" t="s">
        <v>36</v>
      </c>
      <c r="M54" s="143" t="s">
        <v>31</v>
      </c>
    </row>
    <row r="55" spans="1:18" s="3" customFormat="1" ht="14.1" customHeight="1" outlineLevel="1">
      <c r="A55" s="3">
        <v>9</v>
      </c>
      <c r="B55" s="127"/>
      <c r="C55" s="203" t="s">
        <v>10</v>
      </c>
      <c r="D55" s="146" t="s">
        <v>34</v>
      </c>
      <c r="E55" s="147"/>
      <c r="F55" s="150" t="s">
        <v>37</v>
      </c>
      <c r="G55" s="150" t="s">
        <v>31</v>
      </c>
      <c r="H55" s="85"/>
      <c r="I55" s="129"/>
      <c r="J55" s="85"/>
      <c r="K55" s="129"/>
      <c r="L55" s="210" t="s">
        <v>36</v>
      </c>
      <c r="M55" s="211" t="s">
        <v>31</v>
      </c>
    </row>
    <row r="56" spans="1:18" s="11" customFormat="1" ht="14.1" customHeight="1" outlineLevel="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43212</v>
      </c>
      <c r="F56" s="30" t="s">
        <v>13</v>
      </c>
      <c r="G56" s="31">
        <f>E56+1</f>
        <v>43213</v>
      </c>
      <c r="H56" s="30" t="s">
        <v>4</v>
      </c>
      <c r="I56" s="31">
        <f>G56+1</f>
        <v>43214</v>
      </c>
      <c r="J56" s="30" t="s">
        <v>17</v>
      </c>
      <c r="K56" s="31">
        <f>I56+1</f>
        <v>43215</v>
      </c>
      <c r="L56" s="30" t="s">
        <v>6</v>
      </c>
      <c r="M56" s="98">
        <f>K56+1</f>
        <v>43216</v>
      </c>
    </row>
    <row r="57" spans="1:18" s="23" customFormat="1" ht="14.1" customHeight="1" outlineLevel="1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9"/>
    </row>
    <row r="58" spans="1:18" ht="14.1" customHeight="1" outlineLevel="1">
      <c r="A58" s="3">
        <v>10</v>
      </c>
      <c r="C58" s="21" t="s">
        <v>7</v>
      </c>
      <c r="D58" s="88"/>
      <c r="E58" s="89"/>
      <c r="F58" s="88"/>
      <c r="G58" s="89"/>
      <c r="H58" s="88"/>
      <c r="I58" s="89"/>
      <c r="J58" s="88"/>
      <c r="K58" s="89"/>
      <c r="L58" s="88"/>
      <c r="M58" s="101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90" t="s">
        <v>18</v>
      </c>
      <c r="E59" s="89"/>
      <c r="F59" s="90" t="s">
        <v>18</v>
      </c>
      <c r="G59" s="89"/>
      <c r="H59" s="90" t="s">
        <v>18</v>
      </c>
      <c r="I59" s="89"/>
      <c r="J59" s="90" t="s">
        <v>18</v>
      </c>
      <c r="K59" s="89"/>
      <c r="L59" s="90" t="s">
        <v>18</v>
      </c>
      <c r="M59" s="101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91"/>
      <c r="E60" s="89"/>
      <c r="F60" s="91"/>
      <c r="G60" s="89"/>
      <c r="H60" s="91"/>
      <c r="I60" s="89"/>
      <c r="J60" s="91"/>
      <c r="K60" s="89"/>
      <c r="L60" s="91"/>
      <c r="M60" s="101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91"/>
      <c r="E61" s="89"/>
      <c r="F61" s="91"/>
      <c r="G61" s="89"/>
      <c r="H61" s="91"/>
      <c r="I61" s="89"/>
      <c r="J61" s="91"/>
      <c r="K61" s="89"/>
      <c r="L61" s="91"/>
      <c r="M61" s="101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30" t="s">
        <v>3</v>
      </c>
      <c r="E62" s="31">
        <f>E56+7</f>
        <v>43219</v>
      </c>
      <c r="F62" s="30" t="s">
        <v>13</v>
      </c>
      <c r="G62" s="31">
        <f>E62+1</f>
        <v>43220</v>
      </c>
      <c r="H62" s="30" t="s">
        <v>4</v>
      </c>
      <c r="I62" s="31">
        <f>G62+1</f>
        <v>43221</v>
      </c>
      <c r="J62" s="30" t="s">
        <v>17</v>
      </c>
      <c r="K62" s="31">
        <f>I62+1</f>
        <v>43222</v>
      </c>
      <c r="L62" s="30" t="s">
        <v>6</v>
      </c>
      <c r="M62" s="98">
        <f>K62+1</f>
        <v>43223</v>
      </c>
    </row>
    <row r="63" spans="1:18" s="23" customFormat="1" ht="14.1" customHeight="1" outlineLevel="1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9"/>
    </row>
    <row r="64" spans="1:18" ht="14.1" customHeight="1" outlineLevel="1">
      <c r="A64" s="3">
        <v>0</v>
      </c>
      <c r="C64" s="21" t="s">
        <v>7</v>
      </c>
      <c r="D64" s="88"/>
      <c r="E64" s="89"/>
      <c r="F64" s="88"/>
      <c r="G64" s="89"/>
      <c r="H64" s="88"/>
      <c r="I64" s="89"/>
      <c r="J64" s="88"/>
      <c r="K64" s="89"/>
      <c r="L64" s="88"/>
      <c r="M64" s="101"/>
      <c r="N64" s="3"/>
    </row>
    <row r="65" spans="1:15" ht="14.1" customHeight="1" outlineLevel="1">
      <c r="A65" s="3">
        <v>0</v>
      </c>
      <c r="C65" s="21" t="s">
        <v>8</v>
      </c>
      <c r="D65" s="90" t="s">
        <v>18</v>
      </c>
      <c r="E65" s="89"/>
      <c r="F65" s="90" t="s">
        <v>18</v>
      </c>
      <c r="G65" s="89"/>
      <c r="H65" s="90" t="s">
        <v>18</v>
      </c>
      <c r="I65" s="89"/>
      <c r="J65" s="90" t="s">
        <v>18</v>
      </c>
      <c r="K65" s="89"/>
      <c r="L65" s="90" t="s">
        <v>18</v>
      </c>
      <c r="M65" s="101"/>
      <c r="N65" s="3"/>
    </row>
    <row r="66" spans="1:15" ht="14.1" customHeight="1" outlineLevel="1">
      <c r="A66" s="3">
        <v>0</v>
      </c>
      <c r="C66" s="21" t="s">
        <v>9</v>
      </c>
      <c r="D66" s="91"/>
      <c r="E66" s="89"/>
      <c r="F66" s="91"/>
      <c r="G66" s="89"/>
      <c r="H66" s="91"/>
      <c r="I66" s="89"/>
      <c r="J66" s="91"/>
      <c r="K66" s="89"/>
      <c r="L66" s="91"/>
      <c r="M66" s="101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1"/>
      <c r="E67" s="89"/>
      <c r="F67" s="91"/>
      <c r="G67" s="89"/>
      <c r="H67" s="91"/>
      <c r="I67" s="89"/>
      <c r="J67" s="91"/>
      <c r="K67" s="89"/>
      <c r="L67" s="91"/>
      <c r="M67" s="101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43226</v>
      </c>
      <c r="F68" s="30" t="s">
        <v>13</v>
      </c>
      <c r="G68" s="31">
        <f>E68+1</f>
        <v>43227</v>
      </c>
      <c r="H68" s="30" t="s">
        <v>4</v>
      </c>
      <c r="I68" s="31">
        <f>G68+1</f>
        <v>43228</v>
      </c>
      <c r="J68" s="30" t="s">
        <v>17</v>
      </c>
      <c r="K68" s="31">
        <f>I68+1</f>
        <v>43229</v>
      </c>
      <c r="L68" s="30" t="s">
        <v>6</v>
      </c>
      <c r="M68" s="98">
        <f>K68+1</f>
        <v>43230</v>
      </c>
    </row>
    <row r="69" spans="1:15" s="23" customFormat="1" ht="14.1" customHeight="1" outlineLevel="1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9"/>
    </row>
    <row r="70" spans="1:15" ht="14.1" customHeight="1" outlineLevel="1">
      <c r="A70" s="3">
        <v>0</v>
      </c>
      <c r="C70" s="21" t="s">
        <v>7</v>
      </c>
      <c r="D70" s="131" t="s">
        <v>30</v>
      </c>
      <c r="E70" s="132" t="s">
        <v>31</v>
      </c>
      <c r="F70" s="68"/>
      <c r="G70" s="69"/>
      <c r="H70" s="135" t="s">
        <v>30</v>
      </c>
      <c r="I70" s="132" t="s">
        <v>31</v>
      </c>
      <c r="J70" s="136" t="s">
        <v>33</v>
      </c>
      <c r="K70" s="137" t="s">
        <v>31</v>
      </c>
      <c r="L70" s="131" t="s">
        <v>30</v>
      </c>
      <c r="M70" s="132" t="s">
        <v>31</v>
      </c>
    </row>
    <row r="71" spans="1:15" ht="14.1" customHeight="1" outlineLevel="1">
      <c r="A71" s="3">
        <v>0</v>
      </c>
      <c r="C71" s="21" t="s">
        <v>8</v>
      </c>
      <c r="D71" s="138" t="s">
        <v>34</v>
      </c>
      <c r="E71" s="139" t="s">
        <v>31</v>
      </c>
      <c r="F71" s="140" t="s">
        <v>35</v>
      </c>
      <c r="G71" s="141" t="s">
        <v>31</v>
      </c>
      <c r="H71" s="140" t="s">
        <v>35</v>
      </c>
      <c r="I71" s="141" t="s">
        <v>31</v>
      </c>
      <c r="J71" s="142" t="s">
        <v>82</v>
      </c>
      <c r="K71" s="143" t="s">
        <v>31</v>
      </c>
      <c r="L71" s="133" t="s">
        <v>32</v>
      </c>
      <c r="M71" s="134" t="s">
        <v>31</v>
      </c>
    </row>
    <row r="72" spans="1:15" ht="14.1" customHeight="1" outlineLevel="1">
      <c r="A72" s="3">
        <v>0</v>
      </c>
      <c r="C72" s="21" t="s">
        <v>9</v>
      </c>
      <c r="D72" s="138" t="s">
        <v>34</v>
      </c>
      <c r="E72" s="144"/>
      <c r="F72" s="136" t="s">
        <v>33</v>
      </c>
      <c r="G72" s="137" t="s">
        <v>31</v>
      </c>
      <c r="H72" s="8"/>
      <c r="I72" s="118"/>
      <c r="J72" s="142" t="s">
        <v>82</v>
      </c>
      <c r="K72" s="143" t="s">
        <v>31</v>
      </c>
      <c r="L72" s="142" t="s">
        <v>82</v>
      </c>
      <c r="M72" s="143" t="s">
        <v>31</v>
      </c>
    </row>
    <row r="73" spans="1:15" s="3" customFormat="1" ht="14.1" customHeight="1" outlineLevel="1">
      <c r="A73" s="3">
        <v>0</v>
      </c>
      <c r="B73" s="16"/>
      <c r="C73" s="21" t="s">
        <v>10</v>
      </c>
      <c r="D73" s="146" t="s">
        <v>34</v>
      </c>
      <c r="E73" s="147"/>
      <c r="F73" s="150" t="s">
        <v>37</v>
      </c>
      <c r="G73" s="150" t="s">
        <v>31</v>
      </c>
      <c r="H73" s="9"/>
      <c r="I73" s="118"/>
      <c r="J73" s="9"/>
      <c r="K73" s="118"/>
      <c r="L73" s="142" t="s">
        <v>82</v>
      </c>
      <c r="M73" s="143" t="s">
        <v>31</v>
      </c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43233</v>
      </c>
      <c r="F74" s="30" t="s">
        <v>13</v>
      </c>
      <c r="G74" s="31">
        <f>E74+1</f>
        <v>43234</v>
      </c>
      <c r="H74" s="30" t="s">
        <v>4</v>
      </c>
      <c r="I74" s="31">
        <f>G74+1</f>
        <v>43235</v>
      </c>
      <c r="J74" s="30" t="s">
        <v>17</v>
      </c>
      <c r="K74" s="31">
        <f>I74+1</f>
        <v>43236</v>
      </c>
      <c r="L74" s="30" t="s">
        <v>6</v>
      </c>
      <c r="M74" s="98">
        <f>K74+1</f>
        <v>43237</v>
      </c>
    </row>
    <row r="75" spans="1:15" s="23" customFormat="1" ht="14.1" customHeight="1" outlineLevel="1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9"/>
    </row>
    <row r="76" spans="1:15" ht="14.1" customHeight="1" outlineLevel="1">
      <c r="A76" s="3">
        <v>11</v>
      </c>
      <c r="C76" s="21" t="s">
        <v>7</v>
      </c>
      <c r="D76" s="131" t="s">
        <v>30</v>
      </c>
      <c r="E76" s="132" t="s">
        <v>31</v>
      </c>
      <c r="F76" s="68"/>
      <c r="G76" s="69"/>
      <c r="H76" s="135" t="s">
        <v>30</v>
      </c>
      <c r="I76" s="132" t="s">
        <v>31</v>
      </c>
      <c r="J76" s="136" t="s">
        <v>33</v>
      </c>
      <c r="K76" s="137" t="s">
        <v>31</v>
      </c>
      <c r="L76" s="131" t="s">
        <v>30</v>
      </c>
      <c r="M76" s="132" t="s">
        <v>31</v>
      </c>
    </row>
    <row r="77" spans="1:15" ht="14.1" customHeight="1" outlineLevel="1">
      <c r="A77" s="3">
        <v>11</v>
      </c>
      <c r="C77" s="21" t="s">
        <v>8</v>
      </c>
      <c r="D77" s="138" t="s">
        <v>34</v>
      </c>
      <c r="E77" s="139" t="s">
        <v>31</v>
      </c>
      <c r="F77" s="140" t="s">
        <v>35</v>
      </c>
      <c r="G77" s="141" t="s">
        <v>31</v>
      </c>
      <c r="H77" s="140" t="s">
        <v>35</v>
      </c>
      <c r="I77" s="141" t="s">
        <v>31</v>
      </c>
      <c r="J77" s="142" t="s">
        <v>36</v>
      </c>
      <c r="K77" s="143" t="s">
        <v>31</v>
      </c>
      <c r="L77" s="133" t="s">
        <v>32</v>
      </c>
      <c r="M77" s="134" t="s">
        <v>31</v>
      </c>
    </row>
    <row r="78" spans="1:15" ht="14.1" customHeight="1" outlineLevel="1">
      <c r="A78" s="3">
        <v>11</v>
      </c>
      <c r="C78" s="21" t="s">
        <v>9</v>
      </c>
      <c r="D78" s="138" t="s">
        <v>34</v>
      </c>
      <c r="E78" s="144"/>
      <c r="F78" s="136" t="s">
        <v>33</v>
      </c>
      <c r="G78" s="137" t="s">
        <v>31</v>
      </c>
      <c r="H78" s="8"/>
      <c r="I78" s="118"/>
      <c r="J78" s="142" t="s">
        <v>36</v>
      </c>
      <c r="K78" s="143" t="s">
        <v>31</v>
      </c>
      <c r="L78" s="145" t="s">
        <v>36</v>
      </c>
      <c r="M78" s="143" t="s">
        <v>31</v>
      </c>
      <c r="O78" s="20"/>
    </row>
    <row r="79" spans="1:15" ht="14.1" customHeight="1" outlineLevel="1">
      <c r="A79" s="3">
        <v>11</v>
      </c>
      <c r="C79" s="21" t="s">
        <v>10</v>
      </c>
      <c r="D79" s="146" t="s">
        <v>34</v>
      </c>
      <c r="E79" s="147"/>
      <c r="F79" s="150" t="s">
        <v>37</v>
      </c>
      <c r="G79" s="150" t="s">
        <v>31</v>
      </c>
      <c r="H79" s="9"/>
      <c r="I79" s="118"/>
      <c r="J79" s="9"/>
      <c r="K79" s="118"/>
      <c r="L79" s="145" t="s">
        <v>36</v>
      </c>
      <c r="M79" s="143" t="s">
        <v>31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43240</v>
      </c>
      <c r="F80" s="30" t="s">
        <v>13</v>
      </c>
      <c r="G80" s="31">
        <f>E80+1</f>
        <v>43241</v>
      </c>
      <c r="H80" s="30" t="s">
        <v>4</v>
      </c>
      <c r="I80" s="31">
        <f>G80+1</f>
        <v>43242</v>
      </c>
      <c r="J80" s="30" t="s">
        <v>17</v>
      </c>
      <c r="K80" s="31">
        <f>I80+1</f>
        <v>43243</v>
      </c>
      <c r="L80" s="30" t="s">
        <v>6</v>
      </c>
      <c r="M80" s="98">
        <f>K80+1</f>
        <v>43244</v>
      </c>
    </row>
    <row r="81" spans="1:13" s="23" customFormat="1" ht="14.1" customHeight="1" outlineLevel="1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9"/>
    </row>
    <row r="82" spans="1:13" ht="14.1" customHeight="1" outlineLevel="1">
      <c r="A82" s="3">
        <v>12</v>
      </c>
      <c r="C82" s="21" t="s">
        <v>7</v>
      </c>
      <c r="D82" s="131" t="s">
        <v>30</v>
      </c>
      <c r="E82" s="132" t="s">
        <v>31</v>
      </c>
      <c r="F82" s="68"/>
      <c r="G82" s="69"/>
      <c r="H82" s="135" t="s">
        <v>30</v>
      </c>
      <c r="I82" s="132" t="s">
        <v>31</v>
      </c>
      <c r="J82" s="136" t="s">
        <v>33</v>
      </c>
      <c r="K82" s="137" t="s">
        <v>31</v>
      </c>
      <c r="L82" s="131" t="s">
        <v>30</v>
      </c>
      <c r="M82" s="132" t="s">
        <v>31</v>
      </c>
    </row>
    <row r="83" spans="1:13" ht="14.1" customHeight="1" outlineLevel="1">
      <c r="A83" s="3">
        <v>12</v>
      </c>
      <c r="C83" s="21" t="s">
        <v>8</v>
      </c>
      <c r="D83" s="138" t="s">
        <v>34</v>
      </c>
      <c r="E83" s="139" t="s">
        <v>31</v>
      </c>
      <c r="F83" s="140" t="s">
        <v>35</v>
      </c>
      <c r="G83" s="141" t="s">
        <v>31</v>
      </c>
      <c r="H83" s="140" t="s">
        <v>35</v>
      </c>
      <c r="I83" s="141" t="s">
        <v>31</v>
      </c>
      <c r="J83" s="142" t="s">
        <v>82</v>
      </c>
      <c r="K83" s="143" t="s">
        <v>31</v>
      </c>
      <c r="L83" s="133" t="s">
        <v>32</v>
      </c>
      <c r="M83" s="134" t="s">
        <v>31</v>
      </c>
    </row>
    <row r="84" spans="1:13" ht="14.1" customHeight="1" outlineLevel="1">
      <c r="A84" s="3">
        <v>12</v>
      </c>
      <c r="C84" s="21" t="s">
        <v>9</v>
      </c>
      <c r="D84" s="138" t="s">
        <v>34</v>
      </c>
      <c r="E84" s="144"/>
      <c r="F84" s="136" t="s">
        <v>33</v>
      </c>
      <c r="G84" s="137" t="s">
        <v>31</v>
      </c>
      <c r="H84" s="8"/>
      <c r="I84" s="118"/>
      <c r="J84" s="142" t="s">
        <v>82</v>
      </c>
      <c r="K84" s="143" t="s">
        <v>31</v>
      </c>
      <c r="L84" s="142" t="s">
        <v>82</v>
      </c>
      <c r="M84" s="143" t="s">
        <v>31</v>
      </c>
    </row>
    <row r="85" spans="1:13" ht="14.1" customHeight="1" outlineLevel="1">
      <c r="A85" s="3">
        <v>12</v>
      </c>
      <c r="C85" s="21" t="s">
        <v>10</v>
      </c>
      <c r="D85" s="146" t="s">
        <v>34</v>
      </c>
      <c r="E85" s="147"/>
      <c r="F85" s="150" t="s">
        <v>37</v>
      </c>
      <c r="G85" s="150" t="s">
        <v>31</v>
      </c>
      <c r="H85" s="9"/>
      <c r="I85" s="118"/>
      <c r="J85" s="9"/>
      <c r="K85" s="118"/>
      <c r="L85" s="142" t="s">
        <v>82</v>
      </c>
      <c r="M85" s="143" t="s">
        <v>31</v>
      </c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43247</v>
      </c>
      <c r="F86" s="30" t="s">
        <v>13</v>
      </c>
      <c r="G86" s="31">
        <f>E86+1</f>
        <v>43248</v>
      </c>
      <c r="H86" s="30" t="s">
        <v>4</v>
      </c>
      <c r="I86" s="31">
        <f>G86+1</f>
        <v>43249</v>
      </c>
      <c r="J86" s="30" t="s">
        <v>17</v>
      </c>
      <c r="K86" s="31">
        <f>I86+1</f>
        <v>43250</v>
      </c>
      <c r="L86" s="30" t="s">
        <v>6</v>
      </c>
      <c r="M86" s="98">
        <f>K86+1</f>
        <v>43251</v>
      </c>
    </row>
    <row r="87" spans="1:13" s="23" customFormat="1" ht="14.1" customHeight="1" outlineLevel="1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9"/>
    </row>
    <row r="88" spans="1:13" ht="14.1" customHeight="1" outlineLevel="1">
      <c r="A88" s="3">
        <v>13</v>
      </c>
      <c r="C88" s="21" t="s">
        <v>7</v>
      </c>
      <c r="D88" s="131" t="s">
        <v>30</v>
      </c>
      <c r="E88" s="132" t="s">
        <v>31</v>
      </c>
      <c r="F88" s="68"/>
      <c r="G88" s="69"/>
      <c r="H88" s="135" t="s">
        <v>30</v>
      </c>
      <c r="I88" s="132" t="s">
        <v>31</v>
      </c>
      <c r="J88" s="136" t="s">
        <v>33</v>
      </c>
      <c r="K88" s="137" t="s">
        <v>31</v>
      </c>
      <c r="L88" s="131" t="s">
        <v>30</v>
      </c>
      <c r="M88" s="132" t="s">
        <v>31</v>
      </c>
    </row>
    <row r="89" spans="1:13" ht="14.1" customHeight="1" outlineLevel="1">
      <c r="A89" s="3">
        <v>13</v>
      </c>
      <c r="C89" s="21" t="s">
        <v>8</v>
      </c>
      <c r="D89" s="138" t="s">
        <v>34</v>
      </c>
      <c r="E89" s="139" t="s">
        <v>31</v>
      </c>
      <c r="F89" s="140" t="s">
        <v>35</v>
      </c>
      <c r="G89" s="141" t="s">
        <v>31</v>
      </c>
      <c r="H89" s="140" t="s">
        <v>35</v>
      </c>
      <c r="I89" s="141" t="s">
        <v>31</v>
      </c>
      <c r="J89" s="142" t="s">
        <v>36</v>
      </c>
      <c r="K89" s="143" t="s">
        <v>31</v>
      </c>
      <c r="L89" s="133" t="s">
        <v>32</v>
      </c>
      <c r="M89" s="134" t="s">
        <v>31</v>
      </c>
    </row>
    <row r="90" spans="1:13" ht="14.1" customHeight="1" outlineLevel="1">
      <c r="A90" s="3">
        <v>13</v>
      </c>
      <c r="C90" s="21" t="s">
        <v>9</v>
      </c>
      <c r="D90" s="138" t="s">
        <v>34</v>
      </c>
      <c r="E90" s="144"/>
      <c r="F90" s="136" t="s">
        <v>33</v>
      </c>
      <c r="G90" s="137" t="s">
        <v>31</v>
      </c>
      <c r="H90" s="8"/>
      <c r="I90" s="118"/>
      <c r="J90" s="142" t="s">
        <v>36</v>
      </c>
      <c r="K90" s="143" t="s">
        <v>31</v>
      </c>
      <c r="L90" s="145" t="s">
        <v>36</v>
      </c>
      <c r="M90" s="143" t="s">
        <v>31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146" t="s">
        <v>34</v>
      </c>
      <c r="E91" s="147"/>
      <c r="F91" s="150" t="s">
        <v>37</v>
      </c>
      <c r="G91" s="150" t="s">
        <v>31</v>
      </c>
      <c r="H91" s="9"/>
      <c r="I91" s="118"/>
      <c r="J91" s="9"/>
      <c r="K91" s="118"/>
      <c r="L91" s="145" t="s">
        <v>36</v>
      </c>
      <c r="M91" s="143" t="s">
        <v>31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43254</v>
      </c>
      <c r="F92" s="30" t="s">
        <v>13</v>
      </c>
      <c r="G92" s="31">
        <f>E92+1</f>
        <v>43255</v>
      </c>
      <c r="H92" s="30" t="s">
        <v>4</v>
      </c>
      <c r="I92" s="31">
        <f>G92+1</f>
        <v>43256</v>
      </c>
      <c r="J92" s="30" t="s">
        <v>17</v>
      </c>
      <c r="K92" s="31">
        <f>I92+1</f>
        <v>43257</v>
      </c>
      <c r="L92" s="30" t="s">
        <v>6</v>
      </c>
      <c r="M92" s="98">
        <f>K92+1</f>
        <v>43258</v>
      </c>
    </row>
    <row r="93" spans="1:13" s="23" customFormat="1" ht="14.1" customHeight="1" outlineLevel="1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9"/>
    </row>
    <row r="94" spans="1:13" ht="14.1" customHeight="1" outlineLevel="1">
      <c r="A94" s="3">
        <v>14</v>
      </c>
      <c r="C94" s="21" t="s">
        <v>7</v>
      </c>
      <c r="D94" s="131" t="s">
        <v>30</v>
      </c>
      <c r="E94" s="132" t="s">
        <v>31</v>
      </c>
      <c r="F94" s="68"/>
      <c r="G94" s="69"/>
      <c r="H94" s="8"/>
      <c r="I94" s="118"/>
      <c r="J94" s="136" t="s">
        <v>33</v>
      </c>
      <c r="K94" s="137" t="s">
        <v>31</v>
      </c>
      <c r="L94" s="8"/>
      <c r="M94" s="118"/>
    </row>
    <row r="95" spans="1:13" ht="14.1" customHeight="1" outlineLevel="1">
      <c r="A95" s="3">
        <v>14</v>
      </c>
      <c r="C95" s="21" t="s">
        <v>8</v>
      </c>
      <c r="D95" s="138" t="s">
        <v>34</v>
      </c>
      <c r="E95" s="139" t="s">
        <v>31</v>
      </c>
      <c r="F95" s="140" t="s">
        <v>35</v>
      </c>
      <c r="G95" s="141" t="s">
        <v>31</v>
      </c>
      <c r="H95" s="140" t="s">
        <v>35</v>
      </c>
      <c r="I95" s="141" t="s">
        <v>31</v>
      </c>
      <c r="J95" s="142" t="s">
        <v>82</v>
      </c>
      <c r="K95" s="143" t="s">
        <v>31</v>
      </c>
      <c r="L95" s="133" t="s">
        <v>32</v>
      </c>
      <c r="M95" s="134" t="s">
        <v>31</v>
      </c>
    </row>
    <row r="96" spans="1:13" ht="14.1" customHeight="1" outlineLevel="1">
      <c r="A96" s="3">
        <v>14</v>
      </c>
      <c r="C96" s="21" t="s">
        <v>9</v>
      </c>
      <c r="D96" s="138" t="s">
        <v>34</v>
      </c>
      <c r="E96" s="144"/>
      <c r="F96" s="136" t="s">
        <v>33</v>
      </c>
      <c r="G96" s="137" t="s">
        <v>31</v>
      </c>
      <c r="H96" s="8"/>
      <c r="I96" s="118"/>
      <c r="J96" s="142" t="s">
        <v>82</v>
      </c>
      <c r="K96" s="143" t="s">
        <v>31</v>
      </c>
      <c r="L96" s="142" t="s">
        <v>82</v>
      </c>
      <c r="M96" s="143" t="s">
        <v>31</v>
      </c>
    </row>
    <row r="97" spans="1:14" s="3" customFormat="1" ht="14.1" customHeight="1" outlineLevel="1">
      <c r="A97" s="3">
        <v>14</v>
      </c>
      <c r="B97" s="16"/>
      <c r="C97" s="21" t="s">
        <v>10</v>
      </c>
      <c r="D97" s="146" t="s">
        <v>34</v>
      </c>
      <c r="E97" s="147"/>
      <c r="F97" s="150" t="s">
        <v>37</v>
      </c>
      <c r="G97" s="150" t="s">
        <v>31</v>
      </c>
      <c r="H97" s="9"/>
      <c r="I97" s="118"/>
      <c r="J97" s="9"/>
      <c r="K97" s="118"/>
      <c r="L97" s="142" t="s">
        <v>82</v>
      </c>
      <c r="M97" s="143" t="s">
        <v>31</v>
      </c>
    </row>
    <row r="98" spans="1:14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43261</v>
      </c>
      <c r="F98" s="30" t="s">
        <v>13</v>
      </c>
      <c r="G98" s="31">
        <f>E98+1</f>
        <v>43262</v>
      </c>
      <c r="H98" s="30" t="s">
        <v>4</v>
      </c>
      <c r="I98" s="31">
        <f>G98+1</f>
        <v>43263</v>
      </c>
      <c r="J98" s="30" t="s">
        <v>17</v>
      </c>
      <c r="K98" s="31">
        <f>I98+1</f>
        <v>43264</v>
      </c>
      <c r="L98" s="30" t="s">
        <v>6</v>
      </c>
      <c r="M98" s="98">
        <f>K98+1</f>
        <v>43265</v>
      </c>
    </row>
    <row r="99" spans="1:14" s="23" customFormat="1" ht="14.1" customHeight="1" outlineLevel="1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9"/>
    </row>
    <row r="100" spans="1:14" ht="14.1" customHeight="1" outlineLevel="1">
      <c r="A100" s="3">
        <v>15</v>
      </c>
      <c r="C100" s="21" t="s">
        <v>7</v>
      </c>
      <c r="D100" s="9"/>
      <c r="E100" s="118"/>
      <c r="F100" s="68"/>
      <c r="G100" s="69"/>
      <c r="J100" s="207" t="s">
        <v>33</v>
      </c>
      <c r="K100" s="137" t="s">
        <v>31</v>
      </c>
      <c r="L100" s="8"/>
      <c r="M100" s="118"/>
    </row>
    <row r="101" spans="1:14" ht="14.1" customHeight="1" outlineLevel="1">
      <c r="A101" s="3">
        <v>15</v>
      </c>
      <c r="C101" s="21" t="s">
        <v>8</v>
      </c>
      <c r="D101" s="138" t="s">
        <v>34</v>
      </c>
      <c r="E101" s="139" t="s">
        <v>31</v>
      </c>
      <c r="F101" s="208" t="s">
        <v>35</v>
      </c>
      <c r="G101" s="141" t="s">
        <v>31</v>
      </c>
      <c r="H101" s="208" t="s">
        <v>35</v>
      </c>
      <c r="I101" s="141" t="s">
        <v>31</v>
      </c>
      <c r="J101" s="145" t="s">
        <v>36</v>
      </c>
      <c r="K101" s="143" t="s">
        <v>31</v>
      </c>
      <c r="L101" s="133" t="s">
        <v>32</v>
      </c>
      <c r="M101" s="134" t="s">
        <v>31</v>
      </c>
    </row>
    <row r="102" spans="1:14" ht="14.1" customHeight="1" outlineLevel="1">
      <c r="A102" s="3">
        <v>15</v>
      </c>
      <c r="C102" s="21" t="s">
        <v>9</v>
      </c>
      <c r="D102" s="138" t="s">
        <v>34</v>
      </c>
      <c r="E102" s="144"/>
      <c r="F102" s="207" t="s">
        <v>33</v>
      </c>
      <c r="G102" s="137" t="s">
        <v>31</v>
      </c>
      <c r="H102" s="9"/>
      <c r="I102" s="118"/>
      <c r="J102" s="145" t="s">
        <v>36</v>
      </c>
      <c r="K102" s="143" t="s">
        <v>31</v>
      </c>
      <c r="L102" s="145" t="s">
        <v>36</v>
      </c>
      <c r="M102" s="143" t="s">
        <v>31</v>
      </c>
    </row>
    <row r="103" spans="1:14" s="3" customFormat="1" ht="14.1" customHeight="1" outlineLevel="1">
      <c r="A103" s="3">
        <v>15</v>
      </c>
      <c r="B103" s="127"/>
      <c r="C103" s="128" t="s">
        <v>10</v>
      </c>
      <c r="D103" s="146" t="s">
        <v>34</v>
      </c>
      <c r="E103" s="147"/>
      <c r="F103" s="150" t="s">
        <v>37</v>
      </c>
      <c r="G103" s="150" t="s">
        <v>31</v>
      </c>
      <c r="H103" s="85"/>
      <c r="I103" s="129"/>
      <c r="J103" s="85"/>
      <c r="K103" s="129"/>
      <c r="L103" s="210" t="s">
        <v>36</v>
      </c>
      <c r="M103" s="211" t="s">
        <v>31</v>
      </c>
    </row>
    <row r="104" spans="1:14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21"/>
    </row>
    <row r="105" spans="1:14" s="3" customFormat="1" ht="14.1" customHeight="1" outlineLevel="1">
      <c r="D105" s="23"/>
      <c r="E105" s="6"/>
      <c r="G105" s="37"/>
      <c r="I105" s="21"/>
      <c r="K105" s="6"/>
      <c r="M105" s="100"/>
    </row>
    <row r="106" spans="1:14" s="3" customFormat="1" ht="14.1" customHeight="1" outlineLevel="1">
      <c r="D106" s="235" t="s">
        <v>30</v>
      </c>
      <c r="E106" s="231">
        <f>COUNTIF(D4:M103, "Παθοφσ Α")</f>
        <v>38</v>
      </c>
      <c r="F106" s="232">
        <v>75</v>
      </c>
      <c r="G106" s="79"/>
      <c r="H106" s="78"/>
      <c r="I106" s="80"/>
      <c r="J106" s="78"/>
      <c r="K106" s="6"/>
      <c r="M106" s="100"/>
    </row>
    <row r="107" spans="1:14" s="3" customFormat="1" ht="14.1" customHeight="1" outlineLevel="1">
      <c r="D107" s="236" t="s">
        <v>34</v>
      </c>
      <c r="E107" s="231">
        <f>COUNTIF(D4:M104, "ΤοπογΑνατ")</f>
        <v>39</v>
      </c>
      <c r="F107" s="233">
        <v>60</v>
      </c>
      <c r="G107" s="37"/>
      <c r="I107" s="6"/>
      <c r="K107" s="6"/>
      <c r="M107" s="6"/>
    </row>
    <row r="108" spans="1:14" s="3" customFormat="1" ht="14.1" customHeight="1" outlineLevel="1">
      <c r="D108" s="237" t="s">
        <v>32</v>
      </c>
      <c r="E108" s="231">
        <f>COUNTIF(D4:M105, "Αγγλ Δ")</f>
        <v>15</v>
      </c>
      <c r="F108" s="232">
        <v>30</v>
      </c>
      <c r="G108" s="79"/>
      <c r="H108" s="80"/>
      <c r="I108" s="78"/>
      <c r="J108" s="78"/>
    </row>
    <row r="109" spans="1:14" s="3" customFormat="1" ht="14.1" customHeight="1" outlineLevel="1">
      <c r="D109" s="238" t="s">
        <v>33</v>
      </c>
      <c r="E109" s="231">
        <f>COUNTIF(D4:M103, "Μικροβ Α")</f>
        <v>30</v>
      </c>
      <c r="F109" s="233">
        <v>60</v>
      </c>
      <c r="G109" s="92"/>
      <c r="H109" s="4"/>
    </row>
    <row r="110" spans="1:14" ht="14.1" customHeight="1" outlineLevel="1">
      <c r="C110" s="50"/>
      <c r="D110" s="239" t="s">
        <v>37</v>
      </c>
      <c r="E110" s="231">
        <f>COUNTIF(D4:M103, "Ιστορ Χειρ")</f>
        <v>7</v>
      </c>
      <c r="F110" s="234">
        <v>15</v>
      </c>
      <c r="G110" s="95"/>
      <c r="H110" s="94"/>
      <c r="I110" s="96"/>
      <c r="J110" s="94"/>
      <c r="K110" s="94"/>
      <c r="L110" s="94"/>
      <c r="M110" s="3"/>
      <c r="N110" s="3"/>
    </row>
    <row r="111" spans="1:14" ht="14.1" customHeight="1" outlineLevel="1">
      <c r="C111" s="50"/>
      <c r="D111" s="240" t="s">
        <v>35</v>
      </c>
      <c r="E111" s="231">
        <f>COUNTIF(D4:M103, "Φυσιολ Γ")</f>
        <v>30</v>
      </c>
      <c r="F111" s="234">
        <v>60</v>
      </c>
      <c r="G111" s="94"/>
      <c r="H111" s="94"/>
      <c r="I111" s="94"/>
      <c r="J111" s="94"/>
      <c r="K111" s="94"/>
      <c r="L111" s="94"/>
      <c r="M111" s="3"/>
      <c r="N111" s="3"/>
    </row>
    <row r="112" spans="1:14" ht="14.1" customHeight="1" outlineLevel="1">
      <c r="C112" s="50"/>
      <c r="D112" s="241" t="s">
        <v>36</v>
      </c>
      <c r="E112" s="231">
        <f>COUNTIF(D4:M103, "Ιστολ Β")</f>
        <v>36</v>
      </c>
      <c r="F112" s="233">
        <v>45</v>
      </c>
      <c r="G112" s="3"/>
      <c r="H112" s="3"/>
      <c r="I112" s="3"/>
      <c r="J112" s="3"/>
      <c r="K112" s="3"/>
      <c r="L112" s="3"/>
      <c r="M112" s="3"/>
      <c r="N112" s="3"/>
    </row>
    <row r="113" spans="2:14" ht="14.1" customHeight="1" outlineLevel="1">
      <c r="C113" s="50"/>
      <c r="D113" s="242" t="s">
        <v>74</v>
      </c>
      <c r="E113" s="231">
        <f>COUNTIF(D4:M103, "Ενδ-ΚλινΑπ")</f>
        <v>8</v>
      </c>
      <c r="F113" s="230">
        <v>15</v>
      </c>
      <c r="G113" s="75"/>
      <c r="H113" s="75"/>
      <c r="I113" s="75"/>
      <c r="J113" s="75"/>
      <c r="K113" s="75"/>
      <c r="L113" s="75"/>
      <c r="M113" s="75"/>
      <c r="N113" s="3"/>
    </row>
    <row r="114" spans="2:14" ht="14.1" customHeight="1" outlineLevel="1">
      <c r="B114" s="71"/>
      <c r="C114" s="50"/>
      <c r="D114" s="258" t="s">
        <v>82</v>
      </c>
      <c r="E114" s="231">
        <f>COUNTIF(D5:M104, "Εμβρυολ Β")</f>
        <v>24</v>
      </c>
      <c r="F114" s="259">
        <v>15</v>
      </c>
      <c r="G114" s="75"/>
      <c r="H114" s="75"/>
      <c r="I114" s="75"/>
      <c r="J114" s="75"/>
      <c r="K114" s="75"/>
      <c r="L114" s="75"/>
      <c r="M114" s="75"/>
      <c r="N114" s="3"/>
    </row>
    <row r="115" spans="2:14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</sheetData>
  <autoFilter ref="A1:M103"/>
  <pageMargins left="0.66929133858267698" right="0.55118110236220497" top="1.1811023622047201" bottom="1.02362204724409" header="0.59055118110236204" footer="0.59055118110236204"/>
  <pageSetup paperSize="9" scale="97" fitToHeight="2" orientation="portrait" r:id="rId1"/>
  <headerFooter alignWithMargins="0">
    <oddHeader>&amp;R&amp;"Book Antiqua,Κανονικά"4ο Εξάμηνο 2018-19</oddHeader>
    <oddFooter>&amp;R&amp;"Arial,Regular" &amp;P / &amp;N</oddFooter>
  </headerFooter>
  <rowBreaks count="1" manualBreakCount="1">
    <brk id="55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workbookViewId="0">
      <pane xSplit="3" ySplit="1" topLeftCell="D27" activePane="bottomRight" state="frozenSplit"/>
      <selection activeCell="N89" sqref="N89"/>
      <selection pane="topRight" activeCell="N89" sqref="N89"/>
      <selection pane="bottomLeft" activeCell="N89" sqref="N89"/>
      <selection pane="bottomRight" activeCell="G91" sqref="G91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43149</v>
      </c>
      <c r="F2" s="30" t="s">
        <v>13</v>
      </c>
      <c r="G2" s="31">
        <f>E2+1</f>
        <v>43150</v>
      </c>
      <c r="H2" s="30" t="s">
        <v>4</v>
      </c>
      <c r="I2" s="31">
        <f>G2+1</f>
        <v>43151</v>
      </c>
      <c r="J2" s="30" t="s">
        <v>17</v>
      </c>
      <c r="K2" s="31">
        <f>I2+1</f>
        <v>43152</v>
      </c>
      <c r="L2" s="30" t="s">
        <v>6</v>
      </c>
      <c r="M2" s="98">
        <f>K2+1</f>
        <v>43153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9"/>
    </row>
    <row r="4" spans="1:16" ht="14.1" customHeight="1" outlineLevel="1">
      <c r="A4" s="3">
        <v>1</v>
      </c>
      <c r="C4" s="21" t="s">
        <v>7</v>
      </c>
      <c r="D4" s="151" t="s">
        <v>38</v>
      </c>
      <c r="E4" s="152" t="s">
        <v>39</v>
      </c>
      <c r="F4" s="153" t="s">
        <v>40</v>
      </c>
      <c r="G4" s="141" t="s">
        <v>81</v>
      </c>
      <c r="H4" s="151" t="s">
        <v>38</v>
      </c>
      <c r="I4" s="152" t="s">
        <v>39</v>
      </c>
      <c r="J4" s="153" t="s">
        <v>40</v>
      </c>
      <c r="K4" s="141" t="s">
        <v>81</v>
      </c>
      <c r="L4" s="153" t="s">
        <v>40</v>
      </c>
      <c r="M4" s="141" t="s">
        <v>81</v>
      </c>
      <c r="N4" s="3"/>
    </row>
    <row r="5" spans="1:16" ht="14.1" customHeight="1" outlineLevel="1">
      <c r="A5" s="3">
        <v>1</v>
      </c>
      <c r="C5" s="21" t="s">
        <v>8</v>
      </c>
      <c r="D5" s="151" t="s">
        <v>38</v>
      </c>
      <c r="E5" s="152" t="s">
        <v>39</v>
      </c>
      <c r="F5" s="151" t="s">
        <v>38</v>
      </c>
      <c r="G5" s="152" t="s">
        <v>39</v>
      </c>
      <c r="H5" s="154" t="s">
        <v>41</v>
      </c>
      <c r="I5" s="155" t="s">
        <v>81</v>
      </c>
      <c r="J5" s="156" t="s">
        <v>42</v>
      </c>
      <c r="K5" s="157" t="s">
        <v>39</v>
      </c>
      <c r="L5" s="154" t="s">
        <v>41</v>
      </c>
      <c r="M5" s="155" t="s">
        <v>81</v>
      </c>
      <c r="N5" s="3"/>
    </row>
    <row r="6" spans="1:16" ht="14.1" customHeight="1" outlineLevel="1">
      <c r="A6" s="3">
        <v>1</v>
      </c>
      <c r="C6" s="21" t="s">
        <v>9</v>
      </c>
      <c r="D6" s="154" t="s">
        <v>41</v>
      </c>
      <c r="E6" s="155" t="s">
        <v>81</v>
      </c>
      <c r="F6" s="151" t="s">
        <v>38</v>
      </c>
      <c r="G6" s="152" t="s">
        <v>39</v>
      </c>
      <c r="H6" s="8"/>
      <c r="I6" s="118"/>
      <c r="J6" s="158" t="s">
        <v>43</v>
      </c>
      <c r="K6" s="159" t="s">
        <v>39</v>
      </c>
      <c r="L6" s="156" t="s">
        <v>42</v>
      </c>
      <c r="M6" s="157" t="s">
        <v>39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60" t="s">
        <v>44</v>
      </c>
      <c r="E7" s="161" t="s">
        <v>39</v>
      </c>
      <c r="F7" s="256" t="s">
        <v>78</v>
      </c>
      <c r="G7" s="256" t="s">
        <v>79</v>
      </c>
      <c r="H7" s="9"/>
      <c r="I7" s="118"/>
      <c r="J7" s="162" t="s">
        <v>45</v>
      </c>
      <c r="K7" s="163" t="s">
        <v>39</v>
      </c>
      <c r="L7" s="194" t="s">
        <v>75</v>
      </c>
      <c r="M7" s="195" t="s">
        <v>21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43156</v>
      </c>
      <c r="F8" s="30" t="s">
        <v>13</v>
      </c>
      <c r="G8" s="31">
        <f>E8+1</f>
        <v>43157</v>
      </c>
      <c r="H8" s="30" t="s">
        <v>4</v>
      </c>
      <c r="I8" s="31">
        <f>G8+1</f>
        <v>43158</v>
      </c>
      <c r="J8" s="30" t="s">
        <v>17</v>
      </c>
      <c r="K8" s="31">
        <f>I8+1</f>
        <v>43159</v>
      </c>
      <c r="L8" s="30" t="s">
        <v>6</v>
      </c>
      <c r="M8" s="98">
        <f>K8+1</f>
        <v>43160</v>
      </c>
    </row>
    <row r="9" spans="1:16" s="23" customFormat="1" ht="14.1" customHeight="1" outlineLevel="1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9"/>
    </row>
    <row r="10" spans="1:16" ht="14.1" customHeight="1" outlineLevel="1">
      <c r="A10" s="3">
        <v>2</v>
      </c>
      <c r="C10" s="21" t="s">
        <v>7</v>
      </c>
      <c r="D10" s="151" t="s">
        <v>38</v>
      </c>
      <c r="E10" s="152" t="s">
        <v>39</v>
      </c>
      <c r="F10" s="153" t="s">
        <v>40</v>
      </c>
      <c r="G10" s="141" t="s">
        <v>81</v>
      </c>
      <c r="H10" s="151" t="s">
        <v>38</v>
      </c>
      <c r="I10" s="152" t="s">
        <v>39</v>
      </c>
      <c r="J10" s="153" t="s">
        <v>40</v>
      </c>
      <c r="K10" s="141" t="s">
        <v>81</v>
      </c>
      <c r="L10" s="153" t="s">
        <v>40</v>
      </c>
      <c r="M10" s="141" t="s">
        <v>81</v>
      </c>
      <c r="N10" s="3"/>
    </row>
    <row r="11" spans="1:16" ht="14.1" customHeight="1" outlineLevel="1">
      <c r="A11" s="3">
        <v>2</v>
      </c>
      <c r="C11" s="21" t="s">
        <v>8</v>
      </c>
      <c r="D11" s="151" t="s">
        <v>38</v>
      </c>
      <c r="E11" s="152" t="s">
        <v>39</v>
      </c>
      <c r="F11" s="151" t="s">
        <v>38</v>
      </c>
      <c r="G11" s="152" t="s">
        <v>39</v>
      </c>
      <c r="H11" s="154" t="s">
        <v>41</v>
      </c>
      <c r="I11" s="155" t="s">
        <v>81</v>
      </c>
      <c r="J11" s="156" t="s">
        <v>42</v>
      </c>
      <c r="K11" s="157" t="s">
        <v>39</v>
      </c>
      <c r="L11" s="154" t="s">
        <v>41</v>
      </c>
      <c r="M11" s="155" t="s">
        <v>81</v>
      </c>
      <c r="N11" s="3"/>
    </row>
    <row r="12" spans="1:16" ht="14.1" customHeight="1" outlineLevel="1">
      <c r="A12" s="3">
        <v>2</v>
      </c>
      <c r="C12" s="21" t="s">
        <v>9</v>
      </c>
      <c r="D12" s="154" t="s">
        <v>41</v>
      </c>
      <c r="E12" s="155" t="s">
        <v>81</v>
      </c>
      <c r="F12" s="151" t="s">
        <v>38</v>
      </c>
      <c r="G12" s="152" t="s">
        <v>39</v>
      </c>
      <c r="H12" s="8"/>
      <c r="I12" s="118"/>
      <c r="J12" s="158" t="s">
        <v>43</v>
      </c>
      <c r="K12" s="159" t="s">
        <v>39</v>
      </c>
      <c r="L12" s="156" t="s">
        <v>42</v>
      </c>
      <c r="M12" s="157" t="s">
        <v>39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60" t="s">
        <v>44</v>
      </c>
      <c r="E13" s="161" t="s">
        <v>39</v>
      </c>
      <c r="F13" s="256" t="s">
        <v>78</v>
      </c>
      <c r="G13" s="256" t="s">
        <v>79</v>
      </c>
      <c r="H13" s="9"/>
      <c r="I13" s="118"/>
      <c r="J13" s="162" t="s">
        <v>45</v>
      </c>
      <c r="K13" s="163" t="s">
        <v>39</v>
      </c>
      <c r="L13" s="194" t="s">
        <v>75</v>
      </c>
      <c r="M13" s="195" t="s">
        <v>21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43163</v>
      </c>
      <c r="F14" s="30" t="s">
        <v>13</v>
      </c>
      <c r="G14" s="31">
        <f>E14+1</f>
        <v>43164</v>
      </c>
      <c r="H14" s="30" t="s">
        <v>4</v>
      </c>
      <c r="I14" s="31">
        <f>G14+1</f>
        <v>43165</v>
      </c>
      <c r="J14" s="30" t="s">
        <v>17</v>
      </c>
      <c r="K14" s="31">
        <f>I14+1</f>
        <v>43166</v>
      </c>
      <c r="L14" s="30" t="s">
        <v>6</v>
      </c>
      <c r="M14" s="98">
        <f>K14+1</f>
        <v>43167</v>
      </c>
      <c r="P14" s="62"/>
    </row>
    <row r="15" spans="1:16" s="23" customFormat="1" ht="14.1" customHeight="1" outlineLevel="1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9"/>
      <c r="P15" s="72"/>
    </row>
    <row r="16" spans="1:16" ht="14.1" customHeight="1" outlineLevel="1">
      <c r="A16" s="3">
        <v>3</v>
      </c>
      <c r="C16" s="21" t="s">
        <v>7</v>
      </c>
      <c r="D16" s="151" t="s">
        <v>38</v>
      </c>
      <c r="E16" s="152" t="s">
        <v>39</v>
      </c>
      <c r="F16" s="153" t="s">
        <v>40</v>
      </c>
      <c r="G16" s="141" t="s">
        <v>81</v>
      </c>
      <c r="H16" s="151" t="s">
        <v>38</v>
      </c>
      <c r="I16" s="152" t="s">
        <v>39</v>
      </c>
      <c r="J16" s="153" t="s">
        <v>40</v>
      </c>
      <c r="K16" s="141" t="s">
        <v>81</v>
      </c>
      <c r="L16" s="153" t="s">
        <v>40</v>
      </c>
      <c r="M16" s="141" t="s">
        <v>81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51" t="s">
        <v>38</v>
      </c>
      <c r="E17" s="152" t="s">
        <v>39</v>
      </c>
      <c r="F17" s="151" t="s">
        <v>38</v>
      </c>
      <c r="G17" s="152" t="s">
        <v>39</v>
      </c>
      <c r="H17" s="154" t="s">
        <v>41</v>
      </c>
      <c r="I17" s="155" t="s">
        <v>81</v>
      </c>
      <c r="J17" s="156" t="s">
        <v>42</v>
      </c>
      <c r="K17" s="157" t="s">
        <v>39</v>
      </c>
      <c r="L17" s="154" t="s">
        <v>41</v>
      </c>
      <c r="M17" s="155" t="s">
        <v>81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154" t="s">
        <v>41</v>
      </c>
      <c r="E18" s="155" t="s">
        <v>81</v>
      </c>
      <c r="F18" s="151" t="s">
        <v>38</v>
      </c>
      <c r="G18" s="152" t="s">
        <v>39</v>
      </c>
      <c r="H18" s="8"/>
      <c r="I18" s="118"/>
      <c r="J18" s="158" t="s">
        <v>43</v>
      </c>
      <c r="K18" s="159" t="s">
        <v>39</v>
      </c>
      <c r="L18" s="156" t="s">
        <v>42</v>
      </c>
      <c r="M18" s="157" t="s">
        <v>39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60" t="s">
        <v>44</v>
      </c>
      <c r="E19" s="161" t="s">
        <v>39</v>
      </c>
      <c r="F19" s="256" t="s">
        <v>78</v>
      </c>
      <c r="G19" s="256" t="s">
        <v>79</v>
      </c>
      <c r="H19" s="9"/>
      <c r="I19" s="118"/>
      <c r="J19" s="162" t="s">
        <v>45</v>
      </c>
      <c r="K19" s="163" t="s">
        <v>39</v>
      </c>
      <c r="L19" s="194" t="s">
        <v>75</v>
      </c>
      <c r="M19" s="195" t="s">
        <v>21</v>
      </c>
      <c r="O19" s="60"/>
      <c r="P19" s="61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43170</v>
      </c>
      <c r="F20" s="30" t="s">
        <v>13</v>
      </c>
      <c r="G20" s="31">
        <f>E20+1</f>
        <v>43171</v>
      </c>
      <c r="H20" s="30" t="s">
        <v>4</v>
      </c>
      <c r="I20" s="31">
        <f>G20+1</f>
        <v>43172</v>
      </c>
      <c r="J20" s="30" t="s">
        <v>17</v>
      </c>
      <c r="K20" s="31">
        <f>I20+1</f>
        <v>43173</v>
      </c>
      <c r="L20" s="30" t="s">
        <v>6</v>
      </c>
      <c r="M20" s="98">
        <f>K20+1</f>
        <v>43174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9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D22" s="88"/>
      <c r="E22" s="89"/>
      <c r="F22" s="153" t="s">
        <v>40</v>
      </c>
      <c r="G22" s="141" t="s">
        <v>81</v>
      </c>
      <c r="H22" s="151" t="s">
        <v>38</v>
      </c>
      <c r="I22" s="152" t="s">
        <v>39</v>
      </c>
      <c r="J22" s="153" t="s">
        <v>40</v>
      </c>
      <c r="K22" s="141" t="s">
        <v>81</v>
      </c>
      <c r="L22" s="153" t="s">
        <v>40</v>
      </c>
      <c r="M22" s="141" t="s">
        <v>81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90" t="s">
        <v>18</v>
      </c>
      <c r="E23" s="89"/>
      <c r="F23" s="151" t="s">
        <v>38</v>
      </c>
      <c r="G23" s="152" t="s">
        <v>39</v>
      </c>
      <c r="H23" s="154" t="s">
        <v>41</v>
      </c>
      <c r="I23" s="155" t="s">
        <v>81</v>
      </c>
      <c r="J23" s="156" t="s">
        <v>42</v>
      </c>
      <c r="K23" s="157" t="s">
        <v>39</v>
      </c>
      <c r="L23" s="154" t="s">
        <v>41</v>
      </c>
      <c r="M23" s="155" t="s">
        <v>81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91"/>
      <c r="E24" s="89"/>
      <c r="F24" s="151" t="s">
        <v>38</v>
      </c>
      <c r="G24" s="152" t="s">
        <v>39</v>
      </c>
      <c r="H24" s="8"/>
      <c r="I24" s="118"/>
      <c r="J24" s="158" t="s">
        <v>43</v>
      </c>
      <c r="K24" s="159" t="s">
        <v>39</v>
      </c>
      <c r="L24" s="156" t="s">
        <v>42</v>
      </c>
      <c r="M24" s="157" t="s">
        <v>39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91"/>
      <c r="E25" s="89"/>
      <c r="F25" s="256" t="s">
        <v>78</v>
      </c>
      <c r="G25" s="256" t="s">
        <v>79</v>
      </c>
      <c r="H25" s="9"/>
      <c r="I25" s="118"/>
      <c r="J25" s="162" t="s">
        <v>45</v>
      </c>
      <c r="K25" s="163" t="s">
        <v>39</v>
      </c>
      <c r="L25" s="194" t="s">
        <v>75</v>
      </c>
      <c r="M25" s="195" t="s">
        <v>21</v>
      </c>
      <c r="O25" s="34"/>
      <c r="P25" s="32"/>
      <c r="Q25" s="64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43177</v>
      </c>
      <c r="F26" s="30" t="s">
        <v>13</v>
      </c>
      <c r="G26" s="31">
        <f>E26+1</f>
        <v>43178</v>
      </c>
      <c r="H26" s="30" t="s">
        <v>4</v>
      </c>
      <c r="I26" s="31">
        <f>G26+1</f>
        <v>43179</v>
      </c>
      <c r="J26" s="30" t="s">
        <v>17</v>
      </c>
      <c r="K26" s="31">
        <f>I26+1</f>
        <v>43180</v>
      </c>
      <c r="L26" s="30" t="s">
        <v>6</v>
      </c>
      <c r="M26" s="98">
        <f>K26+1</f>
        <v>43181</v>
      </c>
    </row>
    <row r="27" spans="1:17" s="23" customFormat="1" ht="14.1" customHeight="1" outlineLevel="1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9"/>
    </row>
    <row r="28" spans="1:17" ht="14.1" customHeight="1" outlineLevel="1">
      <c r="A28" s="3">
        <v>5</v>
      </c>
      <c r="C28" s="21" t="s">
        <v>7</v>
      </c>
      <c r="D28" s="151" t="s">
        <v>38</v>
      </c>
      <c r="E28" s="152" t="s">
        <v>39</v>
      </c>
      <c r="F28" s="153" t="s">
        <v>40</v>
      </c>
      <c r="G28" s="141" t="s">
        <v>81</v>
      </c>
      <c r="H28" s="151" t="s">
        <v>38</v>
      </c>
      <c r="I28" s="152" t="s">
        <v>39</v>
      </c>
      <c r="J28" s="153" t="s">
        <v>40</v>
      </c>
      <c r="K28" s="141" t="s">
        <v>81</v>
      </c>
      <c r="L28" s="153" t="s">
        <v>40</v>
      </c>
      <c r="M28" s="141" t="s">
        <v>81</v>
      </c>
      <c r="N28" s="3"/>
    </row>
    <row r="29" spans="1:17" ht="14.1" customHeight="1" outlineLevel="1">
      <c r="A29" s="3">
        <v>5</v>
      </c>
      <c r="C29" s="21" t="s">
        <v>8</v>
      </c>
      <c r="D29" s="151" t="s">
        <v>38</v>
      </c>
      <c r="E29" s="152" t="s">
        <v>39</v>
      </c>
      <c r="F29" s="151" t="s">
        <v>38</v>
      </c>
      <c r="G29" s="152" t="s">
        <v>39</v>
      </c>
      <c r="H29" s="154" t="s">
        <v>41</v>
      </c>
      <c r="I29" s="155" t="s">
        <v>81</v>
      </c>
      <c r="J29" s="156" t="s">
        <v>42</v>
      </c>
      <c r="K29" s="157" t="s">
        <v>39</v>
      </c>
      <c r="L29" s="154" t="s">
        <v>41</v>
      </c>
      <c r="M29" s="155" t="s">
        <v>81</v>
      </c>
      <c r="N29" s="3"/>
    </row>
    <row r="30" spans="1:17" ht="14.1" customHeight="1" outlineLevel="1">
      <c r="A30" s="3">
        <v>5</v>
      </c>
      <c r="C30" s="21" t="s">
        <v>9</v>
      </c>
      <c r="D30" s="154" t="s">
        <v>41</v>
      </c>
      <c r="E30" s="155" t="s">
        <v>81</v>
      </c>
      <c r="F30" s="151" t="s">
        <v>38</v>
      </c>
      <c r="G30" s="152" t="s">
        <v>39</v>
      </c>
      <c r="H30" s="8"/>
      <c r="I30" s="118"/>
      <c r="J30" s="158" t="s">
        <v>43</v>
      </c>
      <c r="K30" s="159" t="s">
        <v>39</v>
      </c>
      <c r="L30" s="156" t="s">
        <v>42</v>
      </c>
      <c r="M30" s="157" t="s">
        <v>39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60" t="s">
        <v>44</v>
      </c>
      <c r="E31" s="161" t="s">
        <v>39</v>
      </c>
      <c r="F31" s="256" t="s">
        <v>78</v>
      </c>
      <c r="G31" s="256" t="s">
        <v>79</v>
      </c>
      <c r="H31" s="9"/>
      <c r="I31" s="118"/>
      <c r="J31" s="162" t="s">
        <v>45</v>
      </c>
      <c r="K31" s="163" t="s">
        <v>39</v>
      </c>
      <c r="L31" s="194" t="s">
        <v>75</v>
      </c>
      <c r="M31" s="195" t="s">
        <v>21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43184</v>
      </c>
      <c r="F32" s="30" t="s">
        <v>13</v>
      </c>
      <c r="G32" s="31">
        <f>E32+1</f>
        <v>43185</v>
      </c>
      <c r="H32" s="30" t="s">
        <v>4</v>
      </c>
      <c r="I32" s="31">
        <f>G32+1</f>
        <v>43186</v>
      </c>
      <c r="J32" s="30" t="s">
        <v>17</v>
      </c>
      <c r="K32" s="31">
        <f>I32+1</f>
        <v>43187</v>
      </c>
      <c r="L32" s="30" t="s">
        <v>6</v>
      </c>
      <c r="M32" s="98">
        <f>K32+1</f>
        <v>43188</v>
      </c>
    </row>
    <row r="33" spans="1:16" s="23" customFormat="1" ht="14.1" customHeight="1" outlineLevel="1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9"/>
    </row>
    <row r="34" spans="1:16" ht="14.1" customHeight="1" outlineLevel="1">
      <c r="A34" s="3">
        <v>6</v>
      </c>
      <c r="C34" s="21" t="s">
        <v>7</v>
      </c>
      <c r="D34" s="88"/>
      <c r="E34" s="89"/>
      <c r="F34" s="153" t="s">
        <v>40</v>
      </c>
      <c r="G34" s="141" t="s">
        <v>47</v>
      </c>
      <c r="H34" s="151" t="s">
        <v>38</v>
      </c>
      <c r="I34" s="152" t="s">
        <v>39</v>
      </c>
      <c r="J34" s="153" t="s">
        <v>40</v>
      </c>
      <c r="K34" s="141" t="s">
        <v>47</v>
      </c>
      <c r="L34" s="153" t="s">
        <v>40</v>
      </c>
      <c r="M34" s="141" t="s">
        <v>47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90" t="s">
        <v>18</v>
      </c>
      <c r="E35" s="89"/>
      <c r="F35" s="151" t="s">
        <v>38</v>
      </c>
      <c r="G35" s="152" t="s">
        <v>39</v>
      </c>
      <c r="H35" s="154" t="s">
        <v>41</v>
      </c>
      <c r="I35" s="155" t="s">
        <v>81</v>
      </c>
      <c r="J35" s="156" t="s">
        <v>42</v>
      </c>
      <c r="K35" s="157" t="s">
        <v>39</v>
      </c>
      <c r="L35" s="154" t="s">
        <v>41</v>
      </c>
      <c r="M35" s="155" t="s">
        <v>81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91"/>
      <c r="E36" s="89"/>
      <c r="F36" s="151" t="s">
        <v>38</v>
      </c>
      <c r="G36" s="152" t="s">
        <v>39</v>
      </c>
      <c r="H36" s="8"/>
      <c r="I36" s="118"/>
      <c r="J36" s="158" t="s">
        <v>43</v>
      </c>
      <c r="K36" s="159" t="s">
        <v>39</v>
      </c>
      <c r="L36" s="156" t="s">
        <v>42</v>
      </c>
      <c r="M36" s="157" t="s">
        <v>39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91"/>
      <c r="E37" s="89"/>
      <c r="F37" s="256" t="s">
        <v>78</v>
      </c>
      <c r="G37" s="256" t="s">
        <v>79</v>
      </c>
      <c r="H37" s="9"/>
      <c r="I37" s="118"/>
      <c r="J37" s="162" t="s">
        <v>45</v>
      </c>
      <c r="K37" s="163" t="s">
        <v>39</v>
      </c>
      <c r="L37" s="194" t="s">
        <v>75</v>
      </c>
      <c r="M37" s="195" t="s">
        <v>21</v>
      </c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43191</v>
      </c>
      <c r="F38" s="30" t="s">
        <v>13</v>
      </c>
      <c r="G38" s="31">
        <f>E38+1</f>
        <v>43192</v>
      </c>
      <c r="H38" s="30" t="s">
        <v>4</v>
      </c>
      <c r="I38" s="31">
        <f>G38+1</f>
        <v>43193</v>
      </c>
      <c r="J38" s="30" t="s">
        <v>17</v>
      </c>
      <c r="K38" s="31">
        <f>I38+1</f>
        <v>43194</v>
      </c>
      <c r="L38" s="30" t="s">
        <v>6</v>
      </c>
      <c r="M38" s="98">
        <f>K38+1</f>
        <v>43195</v>
      </c>
    </row>
    <row r="39" spans="1:16" s="23" customFormat="1" ht="14.1" customHeight="1" outlineLevel="1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9"/>
    </row>
    <row r="40" spans="1:16" ht="14.1" customHeight="1" outlineLevel="1">
      <c r="A40" s="3">
        <v>7</v>
      </c>
      <c r="C40" s="21" t="s">
        <v>7</v>
      </c>
      <c r="D40" s="151" t="s">
        <v>38</v>
      </c>
      <c r="E40" s="152" t="s">
        <v>39</v>
      </c>
      <c r="F40" s="175" t="s">
        <v>40</v>
      </c>
      <c r="G40" s="141" t="s">
        <v>47</v>
      </c>
      <c r="H40" s="151" t="s">
        <v>38</v>
      </c>
      <c r="I40" s="152" t="s">
        <v>39</v>
      </c>
      <c r="J40" s="175" t="s">
        <v>40</v>
      </c>
      <c r="K40" s="141" t="s">
        <v>47</v>
      </c>
      <c r="L40" s="175" t="s">
        <v>40</v>
      </c>
      <c r="M40" s="141" t="s">
        <v>47</v>
      </c>
      <c r="N40" s="3"/>
    </row>
    <row r="41" spans="1:16" ht="14.1" customHeight="1" outlineLevel="1">
      <c r="A41" s="3">
        <v>7</v>
      </c>
      <c r="C41" s="21" t="s">
        <v>8</v>
      </c>
      <c r="D41" s="151" t="s">
        <v>38</v>
      </c>
      <c r="E41" s="152" t="s">
        <v>39</v>
      </c>
      <c r="F41" s="151" t="s">
        <v>38</v>
      </c>
      <c r="G41" s="152" t="s">
        <v>39</v>
      </c>
      <c r="H41" s="154" t="s">
        <v>41</v>
      </c>
      <c r="I41" s="155" t="s">
        <v>81</v>
      </c>
      <c r="J41" s="212" t="s">
        <v>42</v>
      </c>
      <c r="K41" s="157" t="s">
        <v>39</v>
      </c>
      <c r="L41" s="154" t="s">
        <v>41</v>
      </c>
      <c r="M41" s="155" t="s">
        <v>81</v>
      </c>
      <c r="N41" s="3"/>
    </row>
    <row r="42" spans="1:16" ht="14.1" customHeight="1" outlineLevel="1">
      <c r="A42" s="3">
        <v>7</v>
      </c>
      <c r="C42" s="21" t="s">
        <v>9</v>
      </c>
      <c r="D42" s="154" t="s">
        <v>41</v>
      </c>
      <c r="E42" s="155" t="s">
        <v>81</v>
      </c>
      <c r="F42" s="151" t="s">
        <v>38</v>
      </c>
      <c r="G42" s="152" t="s">
        <v>39</v>
      </c>
      <c r="H42" s="9"/>
      <c r="I42" s="118"/>
      <c r="J42" s="158" t="s">
        <v>43</v>
      </c>
      <c r="K42" s="159" t="s">
        <v>39</v>
      </c>
      <c r="L42" s="212" t="s">
        <v>42</v>
      </c>
      <c r="M42" s="157" t="s">
        <v>39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60" t="s">
        <v>44</v>
      </c>
      <c r="E43" s="213" t="s">
        <v>39</v>
      </c>
      <c r="F43" s="256" t="s">
        <v>78</v>
      </c>
      <c r="G43" s="256" t="s">
        <v>79</v>
      </c>
      <c r="H43" s="85"/>
      <c r="I43" s="129"/>
      <c r="J43" s="162" t="s">
        <v>45</v>
      </c>
      <c r="K43" s="163" t="s">
        <v>39</v>
      </c>
      <c r="L43" s="194" t="s">
        <v>75</v>
      </c>
      <c r="M43" s="214" t="s">
        <v>21</v>
      </c>
    </row>
    <row r="44" spans="1:16" s="11" customFormat="1" ht="14.1" customHeight="1" outlineLevel="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43198</v>
      </c>
      <c r="F44" s="30" t="s">
        <v>13</v>
      </c>
      <c r="G44" s="31">
        <f>E44+1</f>
        <v>43199</v>
      </c>
      <c r="H44" s="30" t="s">
        <v>4</v>
      </c>
      <c r="I44" s="31">
        <f>G44+1</f>
        <v>43200</v>
      </c>
      <c r="J44" s="30" t="s">
        <v>17</v>
      </c>
      <c r="K44" s="31">
        <f>I44+1</f>
        <v>43201</v>
      </c>
      <c r="L44" s="30" t="s">
        <v>6</v>
      </c>
      <c r="M44" s="98">
        <f>K44+1</f>
        <v>43202</v>
      </c>
      <c r="O44" s="38"/>
      <c r="P44" s="39"/>
    </row>
    <row r="45" spans="1:16" s="23" customFormat="1" ht="14.1" customHeight="1" outlineLevel="1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9"/>
      <c r="O45" s="38"/>
      <c r="P45" s="39"/>
    </row>
    <row r="46" spans="1:16" ht="14.1" customHeight="1" outlineLevel="1">
      <c r="A46" s="3">
        <v>8</v>
      </c>
      <c r="C46" s="21" t="s">
        <v>7</v>
      </c>
      <c r="D46" s="151" t="s">
        <v>38</v>
      </c>
      <c r="E46" s="152" t="s">
        <v>39</v>
      </c>
      <c r="F46" s="175" t="s">
        <v>40</v>
      </c>
      <c r="G46" s="141" t="s">
        <v>47</v>
      </c>
      <c r="H46" s="151" t="s">
        <v>38</v>
      </c>
      <c r="I46" s="152" t="s">
        <v>39</v>
      </c>
      <c r="J46" s="175" t="s">
        <v>40</v>
      </c>
      <c r="K46" s="141" t="s">
        <v>47</v>
      </c>
      <c r="L46" s="175" t="s">
        <v>40</v>
      </c>
      <c r="M46" s="141" t="s">
        <v>47</v>
      </c>
      <c r="O46" s="38"/>
      <c r="P46" s="39"/>
    </row>
    <row r="47" spans="1:16" ht="14.1" customHeight="1" outlineLevel="1">
      <c r="A47" s="3">
        <v>8</v>
      </c>
      <c r="C47" s="21" t="s">
        <v>8</v>
      </c>
      <c r="D47" s="151" t="s">
        <v>38</v>
      </c>
      <c r="E47" s="152" t="s">
        <v>39</v>
      </c>
      <c r="F47" s="151" t="s">
        <v>38</v>
      </c>
      <c r="G47" s="152" t="s">
        <v>39</v>
      </c>
      <c r="H47" s="154" t="s">
        <v>41</v>
      </c>
      <c r="I47" s="155" t="s">
        <v>81</v>
      </c>
      <c r="J47" s="212" t="s">
        <v>42</v>
      </c>
      <c r="K47" s="157" t="s">
        <v>39</v>
      </c>
      <c r="L47" s="154" t="s">
        <v>41</v>
      </c>
      <c r="M47" s="155" t="s">
        <v>81</v>
      </c>
      <c r="O47" s="38"/>
      <c r="P47" s="39"/>
    </row>
    <row r="48" spans="1:16" ht="14.1" customHeight="1" outlineLevel="1">
      <c r="A48" s="3">
        <v>8</v>
      </c>
      <c r="C48" s="21" t="s">
        <v>9</v>
      </c>
      <c r="D48" s="154" t="s">
        <v>41</v>
      </c>
      <c r="E48" s="155" t="s">
        <v>81</v>
      </c>
      <c r="F48" s="151" t="s">
        <v>38</v>
      </c>
      <c r="G48" s="152" t="s">
        <v>39</v>
      </c>
      <c r="H48" s="9"/>
      <c r="I48" s="118"/>
      <c r="J48" s="158" t="s">
        <v>43</v>
      </c>
      <c r="K48" s="159" t="s">
        <v>39</v>
      </c>
      <c r="L48" s="212" t="s">
        <v>42</v>
      </c>
      <c r="M48" s="157" t="s">
        <v>39</v>
      </c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160" t="s">
        <v>44</v>
      </c>
      <c r="E49" s="213" t="s">
        <v>39</v>
      </c>
      <c r="F49" s="118"/>
      <c r="G49" s="129"/>
      <c r="H49" s="85"/>
      <c r="I49" s="129"/>
      <c r="J49" s="162" t="s">
        <v>45</v>
      </c>
      <c r="K49" s="163" t="s">
        <v>39</v>
      </c>
      <c r="L49" s="194" t="s">
        <v>75</v>
      </c>
      <c r="M49" s="214" t="s">
        <v>21</v>
      </c>
    </row>
    <row r="50" spans="1:18" s="11" customFormat="1" ht="14.1" customHeight="1" outlineLevel="2">
      <c r="A50" s="27">
        <v>9</v>
      </c>
      <c r="B50" s="28">
        <v>9</v>
      </c>
      <c r="C50" s="29" t="s">
        <v>2</v>
      </c>
      <c r="D50" s="30" t="s">
        <v>3</v>
      </c>
      <c r="E50" s="31">
        <f>E44+7</f>
        <v>43205</v>
      </c>
      <c r="F50" s="30" t="s">
        <v>13</v>
      </c>
      <c r="G50" s="31">
        <f>E50+1</f>
        <v>43206</v>
      </c>
      <c r="H50" s="30" t="s">
        <v>4</v>
      </c>
      <c r="I50" s="31">
        <f>G50+1</f>
        <v>43207</v>
      </c>
      <c r="J50" s="30" t="s">
        <v>17</v>
      </c>
      <c r="K50" s="31">
        <f>I50+1</f>
        <v>43208</v>
      </c>
      <c r="L50" s="30" t="s">
        <v>6</v>
      </c>
      <c r="M50" s="98">
        <f>K50+1</f>
        <v>43209</v>
      </c>
    </row>
    <row r="51" spans="1:18" s="23" customFormat="1" ht="14.1" customHeight="1" outlineLevel="1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9"/>
    </row>
    <row r="52" spans="1:18" ht="14.1" customHeight="1" outlineLevel="1">
      <c r="A52" s="3">
        <v>9</v>
      </c>
      <c r="C52" s="21" t="s">
        <v>7</v>
      </c>
      <c r="D52" s="151" t="s">
        <v>38</v>
      </c>
      <c r="E52" s="152" t="s">
        <v>39</v>
      </c>
      <c r="F52" s="175" t="s">
        <v>40</v>
      </c>
      <c r="G52" s="141" t="s">
        <v>47</v>
      </c>
      <c r="H52" s="151" t="s">
        <v>38</v>
      </c>
      <c r="I52" s="152" t="s">
        <v>39</v>
      </c>
      <c r="J52" s="175" t="s">
        <v>40</v>
      </c>
      <c r="K52" s="141" t="s">
        <v>47</v>
      </c>
      <c r="L52" s="175" t="s">
        <v>40</v>
      </c>
      <c r="M52" s="141" t="s">
        <v>47</v>
      </c>
    </row>
    <row r="53" spans="1:18" ht="14.1" customHeight="1" outlineLevel="1">
      <c r="A53" s="3">
        <v>9</v>
      </c>
      <c r="C53" s="21" t="s">
        <v>8</v>
      </c>
      <c r="D53" s="151" t="s">
        <v>38</v>
      </c>
      <c r="E53" s="152" t="s">
        <v>39</v>
      </c>
      <c r="F53" s="151" t="s">
        <v>38</v>
      </c>
      <c r="G53" s="152" t="s">
        <v>39</v>
      </c>
      <c r="H53" s="154" t="s">
        <v>41</v>
      </c>
      <c r="I53" s="155" t="s">
        <v>81</v>
      </c>
      <c r="J53" s="212" t="s">
        <v>42</v>
      </c>
      <c r="K53" s="157" t="s">
        <v>39</v>
      </c>
      <c r="L53" s="154" t="s">
        <v>41</v>
      </c>
      <c r="M53" s="155" t="s">
        <v>81</v>
      </c>
    </row>
    <row r="54" spans="1:18" ht="14.1" customHeight="1" outlineLevel="1">
      <c r="A54" s="3">
        <v>9</v>
      </c>
      <c r="C54" s="21" t="s">
        <v>9</v>
      </c>
      <c r="D54" s="154" t="s">
        <v>41</v>
      </c>
      <c r="E54" s="155" t="s">
        <v>81</v>
      </c>
      <c r="F54" s="151" t="s">
        <v>38</v>
      </c>
      <c r="G54" s="152" t="s">
        <v>39</v>
      </c>
      <c r="H54" s="9"/>
      <c r="I54" s="118"/>
      <c r="J54" s="158" t="s">
        <v>43</v>
      </c>
      <c r="K54" s="159" t="s">
        <v>39</v>
      </c>
    </row>
    <row r="55" spans="1:18" s="3" customFormat="1" ht="14.1" customHeight="1" outlineLevel="1">
      <c r="A55" s="3">
        <v>9</v>
      </c>
      <c r="B55" s="127"/>
      <c r="C55" s="203" t="s">
        <v>10</v>
      </c>
      <c r="D55" s="160" t="s">
        <v>44</v>
      </c>
      <c r="E55" s="213" t="s">
        <v>39</v>
      </c>
      <c r="F55" s="118"/>
      <c r="G55" s="129"/>
      <c r="H55" s="85"/>
      <c r="I55" s="129"/>
      <c r="J55" s="162" t="s">
        <v>45</v>
      </c>
      <c r="K55" s="163" t="s">
        <v>39</v>
      </c>
      <c r="L55" s="194" t="s">
        <v>75</v>
      </c>
      <c r="M55" s="214" t="s">
        <v>21</v>
      </c>
    </row>
    <row r="56" spans="1:18" s="11" customFormat="1" ht="14.1" customHeight="1" outlineLevel="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43212</v>
      </c>
      <c r="F56" s="30" t="s">
        <v>13</v>
      </c>
      <c r="G56" s="31">
        <f>E56+1</f>
        <v>43213</v>
      </c>
      <c r="H56" s="30" t="s">
        <v>4</v>
      </c>
      <c r="I56" s="31">
        <f>G56+1</f>
        <v>43214</v>
      </c>
      <c r="J56" s="30" t="s">
        <v>17</v>
      </c>
      <c r="K56" s="31">
        <f>I56+1</f>
        <v>43215</v>
      </c>
      <c r="L56" s="30" t="s">
        <v>6</v>
      </c>
      <c r="M56" s="98">
        <f>K56+1</f>
        <v>43216</v>
      </c>
    </row>
    <row r="57" spans="1:18" s="23" customFormat="1" ht="14.1" customHeight="1" outlineLevel="1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9"/>
    </row>
    <row r="58" spans="1:18" ht="14.1" customHeight="1" outlineLevel="1">
      <c r="A58" s="3">
        <v>10</v>
      </c>
      <c r="C58" s="21" t="s">
        <v>7</v>
      </c>
      <c r="D58" s="88"/>
      <c r="E58" s="89"/>
      <c r="F58" s="88"/>
      <c r="G58" s="89"/>
      <c r="H58" s="88"/>
      <c r="I58" s="89"/>
      <c r="J58" s="88"/>
      <c r="K58" s="89"/>
      <c r="L58" s="88"/>
      <c r="M58" s="101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90" t="s">
        <v>18</v>
      </c>
      <c r="E59" s="89"/>
      <c r="F59" s="90" t="s">
        <v>18</v>
      </c>
      <c r="G59" s="89"/>
      <c r="H59" s="90" t="s">
        <v>18</v>
      </c>
      <c r="I59" s="89"/>
      <c r="J59" s="90" t="s">
        <v>18</v>
      </c>
      <c r="K59" s="89"/>
      <c r="L59" s="90" t="s">
        <v>18</v>
      </c>
      <c r="M59" s="101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91"/>
      <c r="E60" s="89"/>
      <c r="F60" s="91"/>
      <c r="G60" s="89"/>
      <c r="H60" s="91"/>
      <c r="I60" s="89"/>
      <c r="J60" s="91"/>
      <c r="K60" s="89"/>
      <c r="L60" s="91"/>
      <c r="M60" s="101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91"/>
      <c r="E61" s="89"/>
      <c r="F61" s="91"/>
      <c r="G61" s="89"/>
      <c r="H61" s="91"/>
      <c r="I61" s="89"/>
      <c r="J61" s="91"/>
      <c r="K61" s="89"/>
      <c r="L61" s="91"/>
      <c r="M61" s="101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30" t="s">
        <v>3</v>
      </c>
      <c r="E62" s="31">
        <f>E56+7</f>
        <v>43219</v>
      </c>
      <c r="F62" s="30" t="s">
        <v>13</v>
      </c>
      <c r="G62" s="31">
        <f>E62+1</f>
        <v>43220</v>
      </c>
      <c r="H62" s="30" t="s">
        <v>4</v>
      </c>
      <c r="I62" s="31">
        <f>G62+1</f>
        <v>43221</v>
      </c>
      <c r="J62" s="30" t="s">
        <v>17</v>
      </c>
      <c r="K62" s="31">
        <f>I62+1</f>
        <v>43222</v>
      </c>
      <c r="L62" s="30" t="s">
        <v>6</v>
      </c>
      <c r="M62" s="98">
        <f>K62+1</f>
        <v>43223</v>
      </c>
    </row>
    <row r="63" spans="1:18" s="23" customFormat="1" ht="14.1" customHeight="1" outlineLevel="1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9"/>
    </row>
    <row r="64" spans="1:18" ht="14.1" customHeight="1" outlineLevel="1">
      <c r="A64" s="3">
        <v>0</v>
      </c>
      <c r="C64" s="21" t="s">
        <v>7</v>
      </c>
      <c r="D64" s="88"/>
      <c r="E64" s="89"/>
      <c r="F64" s="88"/>
      <c r="G64" s="89"/>
      <c r="H64" s="88"/>
      <c r="I64" s="89"/>
      <c r="J64" s="88"/>
      <c r="K64" s="89"/>
      <c r="L64" s="88"/>
      <c r="M64" s="101"/>
      <c r="N64" s="3"/>
    </row>
    <row r="65" spans="1:15" ht="14.1" customHeight="1" outlineLevel="1">
      <c r="A65" s="3">
        <v>0</v>
      </c>
      <c r="C65" s="21" t="s">
        <v>8</v>
      </c>
      <c r="D65" s="90" t="s">
        <v>18</v>
      </c>
      <c r="E65" s="89"/>
      <c r="F65" s="90" t="s">
        <v>18</v>
      </c>
      <c r="G65" s="89"/>
      <c r="H65" s="90" t="s">
        <v>18</v>
      </c>
      <c r="I65" s="89"/>
      <c r="J65" s="90" t="s">
        <v>18</v>
      </c>
      <c r="K65" s="89"/>
      <c r="L65" s="90" t="s">
        <v>18</v>
      </c>
      <c r="M65" s="101"/>
      <c r="N65" s="3"/>
    </row>
    <row r="66" spans="1:15" ht="14.1" customHeight="1" outlineLevel="1">
      <c r="A66" s="3">
        <v>0</v>
      </c>
      <c r="C66" s="21" t="s">
        <v>9</v>
      </c>
      <c r="D66" s="91"/>
      <c r="E66" s="89"/>
      <c r="F66" s="91"/>
      <c r="G66" s="89"/>
      <c r="H66" s="91"/>
      <c r="I66" s="89"/>
      <c r="J66" s="91"/>
      <c r="K66" s="89"/>
      <c r="L66" s="91"/>
      <c r="M66" s="101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1"/>
      <c r="E67" s="89"/>
      <c r="F67" s="91"/>
      <c r="G67" s="89"/>
      <c r="H67" s="91"/>
      <c r="I67" s="89"/>
      <c r="J67" s="91"/>
      <c r="K67" s="89"/>
      <c r="L67" s="91"/>
      <c r="M67" s="101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43226</v>
      </c>
      <c r="F68" s="30" t="s">
        <v>13</v>
      </c>
      <c r="G68" s="31">
        <f>E68+1</f>
        <v>43227</v>
      </c>
      <c r="H68" s="30" t="s">
        <v>4</v>
      </c>
      <c r="I68" s="31">
        <f>G68+1</f>
        <v>43228</v>
      </c>
      <c r="J68" s="30" t="s">
        <v>17</v>
      </c>
      <c r="K68" s="31">
        <f>I68+1</f>
        <v>43229</v>
      </c>
      <c r="L68" s="30" t="s">
        <v>6</v>
      </c>
      <c r="M68" s="98">
        <f>K68+1</f>
        <v>43230</v>
      </c>
    </row>
    <row r="69" spans="1:15" s="23" customFormat="1" ht="14.1" customHeight="1" outlineLevel="1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9"/>
    </row>
    <row r="70" spans="1:15" ht="14.1" customHeight="1" outlineLevel="1">
      <c r="A70" s="3">
        <v>0</v>
      </c>
      <c r="C70" s="21" t="s">
        <v>7</v>
      </c>
      <c r="D70" s="151" t="s">
        <v>38</v>
      </c>
      <c r="E70" s="152" t="s">
        <v>39</v>
      </c>
      <c r="F70" s="153" t="s">
        <v>40</v>
      </c>
      <c r="G70" s="141" t="s">
        <v>47</v>
      </c>
      <c r="H70" s="151" t="s">
        <v>38</v>
      </c>
      <c r="I70" s="152" t="s">
        <v>39</v>
      </c>
      <c r="J70" s="153" t="s">
        <v>40</v>
      </c>
      <c r="K70" s="141" t="s">
        <v>47</v>
      </c>
      <c r="L70" s="153" t="s">
        <v>40</v>
      </c>
      <c r="M70" s="141" t="s">
        <v>47</v>
      </c>
    </row>
    <row r="71" spans="1:15" ht="14.1" customHeight="1" outlineLevel="1">
      <c r="A71" s="3">
        <v>0</v>
      </c>
      <c r="C71" s="21" t="s">
        <v>8</v>
      </c>
      <c r="D71" s="151" t="s">
        <v>38</v>
      </c>
      <c r="E71" s="152" t="s">
        <v>39</v>
      </c>
      <c r="F71" s="151" t="s">
        <v>38</v>
      </c>
      <c r="G71" s="152" t="s">
        <v>39</v>
      </c>
      <c r="H71" s="154" t="s">
        <v>41</v>
      </c>
      <c r="I71" s="155" t="s">
        <v>81</v>
      </c>
      <c r="J71" s="156" t="s">
        <v>42</v>
      </c>
      <c r="K71" s="157" t="s">
        <v>39</v>
      </c>
      <c r="L71" s="154" t="s">
        <v>41</v>
      </c>
      <c r="M71" s="155" t="s">
        <v>81</v>
      </c>
    </row>
    <row r="72" spans="1:15" ht="14.1" customHeight="1" outlineLevel="1">
      <c r="A72" s="3">
        <v>0</v>
      </c>
      <c r="C72" s="21" t="s">
        <v>9</v>
      </c>
      <c r="D72" s="154" t="s">
        <v>41</v>
      </c>
      <c r="E72" s="155" t="s">
        <v>81</v>
      </c>
      <c r="F72" s="151" t="s">
        <v>38</v>
      </c>
      <c r="G72" s="152" t="s">
        <v>39</v>
      </c>
      <c r="H72" s="8"/>
      <c r="I72" s="118"/>
      <c r="J72" s="158" t="s">
        <v>43</v>
      </c>
      <c r="K72" s="159" t="s">
        <v>39</v>
      </c>
    </row>
    <row r="73" spans="1:15" s="3" customFormat="1" ht="14.1" customHeight="1" outlineLevel="1">
      <c r="A73" s="3">
        <v>0</v>
      </c>
      <c r="B73" s="16"/>
      <c r="C73" s="21" t="s">
        <v>10</v>
      </c>
      <c r="D73" s="164" t="s">
        <v>46</v>
      </c>
      <c r="E73" s="164" t="s">
        <v>79</v>
      </c>
      <c r="F73" s="164" t="s">
        <v>46</v>
      </c>
      <c r="G73" s="164" t="s">
        <v>79</v>
      </c>
      <c r="H73" s="9"/>
      <c r="J73" s="162" t="s">
        <v>45</v>
      </c>
      <c r="K73" s="163" t="s">
        <v>39</v>
      </c>
      <c r="L73" s="194" t="s">
        <v>75</v>
      </c>
      <c r="M73" s="195" t="s">
        <v>21</v>
      </c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43233</v>
      </c>
      <c r="F74" s="30" t="s">
        <v>13</v>
      </c>
      <c r="G74" s="31">
        <f>E74+1</f>
        <v>43234</v>
      </c>
      <c r="H74" s="30" t="s">
        <v>4</v>
      </c>
      <c r="I74" s="31">
        <f>G74+1</f>
        <v>43235</v>
      </c>
      <c r="J74" s="30" t="s">
        <v>17</v>
      </c>
      <c r="K74" s="31">
        <f>I74+1</f>
        <v>43236</v>
      </c>
      <c r="L74" s="30" t="s">
        <v>6</v>
      </c>
      <c r="M74" s="98">
        <f>K74+1</f>
        <v>43237</v>
      </c>
    </row>
    <row r="75" spans="1:15" s="23" customFormat="1" ht="14.1" customHeight="1" outlineLevel="1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9"/>
    </row>
    <row r="76" spans="1:15" ht="14.1" customHeight="1" outlineLevel="1">
      <c r="A76" s="3">
        <v>11</v>
      </c>
      <c r="C76" s="21" t="s">
        <v>7</v>
      </c>
      <c r="D76" s="151" t="s">
        <v>38</v>
      </c>
      <c r="E76" s="152" t="s">
        <v>39</v>
      </c>
      <c r="F76" s="153" t="s">
        <v>40</v>
      </c>
      <c r="G76" s="141" t="s">
        <v>47</v>
      </c>
      <c r="H76" s="151" t="s">
        <v>38</v>
      </c>
      <c r="I76" s="152" t="s">
        <v>39</v>
      </c>
      <c r="J76" s="153" t="s">
        <v>40</v>
      </c>
      <c r="K76" s="141" t="s">
        <v>47</v>
      </c>
      <c r="L76" s="153" t="s">
        <v>40</v>
      </c>
      <c r="M76" s="141" t="s">
        <v>47</v>
      </c>
    </row>
    <row r="77" spans="1:15" ht="14.1" customHeight="1" outlineLevel="1">
      <c r="A77" s="3">
        <v>11</v>
      </c>
      <c r="C77" s="21" t="s">
        <v>8</v>
      </c>
      <c r="D77" s="151" t="s">
        <v>38</v>
      </c>
      <c r="E77" s="152" t="s">
        <v>39</v>
      </c>
      <c r="F77" s="151" t="s">
        <v>38</v>
      </c>
      <c r="G77" s="152" t="s">
        <v>39</v>
      </c>
      <c r="H77" s="154" t="s">
        <v>41</v>
      </c>
      <c r="I77" s="155" t="s">
        <v>81</v>
      </c>
      <c r="J77" s="156" t="s">
        <v>42</v>
      </c>
      <c r="K77" s="157" t="s">
        <v>39</v>
      </c>
      <c r="L77" s="154" t="s">
        <v>41</v>
      </c>
      <c r="M77" s="155" t="s">
        <v>81</v>
      </c>
    </row>
    <row r="78" spans="1:15" ht="14.1" customHeight="1" outlineLevel="1">
      <c r="A78" s="3">
        <v>11</v>
      </c>
      <c r="C78" s="21" t="s">
        <v>9</v>
      </c>
      <c r="D78" s="154" t="s">
        <v>41</v>
      </c>
      <c r="E78" s="155" t="s">
        <v>81</v>
      </c>
      <c r="F78" s="151" t="s">
        <v>38</v>
      </c>
      <c r="G78" s="152" t="s">
        <v>39</v>
      </c>
      <c r="H78" s="8"/>
      <c r="I78" s="118"/>
      <c r="J78" s="158" t="s">
        <v>43</v>
      </c>
      <c r="K78" s="159" t="s">
        <v>39</v>
      </c>
      <c r="O78" s="20"/>
    </row>
    <row r="79" spans="1:15" ht="14.1" customHeight="1" outlineLevel="1">
      <c r="A79" s="3">
        <v>11</v>
      </c>
      <c r="C79" s="21" t="s">
        <v>10</v>
      </c>
      <c r="D79" s="164" t="s">
        <v>46</v>
      </c>
      <c r="E79" s="164" t="s">
        <v>79</v>
      </c>
      <c r="F79" s="164" t="s">
        <v>46</v>
      </c>
      <c r="G79" s="164" t="s">
        <v>79</v>
      </c>
      <c r="H79" s="9"/>
      <c r="J79" s="162" t="s">
        <v>45</v>
      </c>
      <c r="K79" s="163" t="s">
        <v>39</v>
      </c>
      <c r="L79" s="194" t="s">
        <v>75</v>
      </c>
      <c r="M79" s="195" t="s">
        <v>21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43240</v>
      </c>
      <c r="F80" s="30" t="s">
        <v>13</v>
      </c>
      <c r="G80" s="31">
        <f>E80+1</f>
        <v>43241</v>
      </c>
      <c r="H80" s="30" t="s">
        <v>4</v>
      </c>
      <c r="I80" s="31">
        <f>G80+1</f>
        <v>43242</v>
      </c>
      <c r="J80" s="30" t="s">
        <v>17</v>
      </c>
      <c r="K80" s="31">
        <f>I80+1</f>
        <v>43243</v>
      </c>
      <c r="L80" s="30" t="s">
        <v>6</v>
      </c>
      <c r="M80" s="98">
        <f>K80+1</f>
        <v>43244</v>
      </c>
    </row>
    <row r="81" spans="1:13" s="23" customFormat="1" ht="14.1" customHeight="1" outlineLevel="1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9"/>
    </row>
    <row r="82" spans="1:13" ht="14.1" customHeight="1" outlineLevel="1">
      <c r="A82" s="3">
        <v>12</v>
      </c>
      <c r="C82" s="21" t="s">
        <v>7</v>
      </c>
      <c r="D82" s="151" t="s">
        <v>38</v>
      </c>
      <c r="E82" s="152" t="s">
        <v>39</v>
      </c>
      <c r="F82" s="153" t="s">
        <v>40</v>
      </c>
      <c r="G82" s="141" t="s">
        <v>47</v>
      </c>
      <c r="H82" s="151" t="s">
        <v>38</v>
      </c>
      <c r="I82" s="152" t="s">
        <v>39</v>
      </c>
      <c r="J82" s="153" t="s">
        <v>40</v>
      </c>
      <c r="K82" s="141" t="s">
        <v>47</v>
      </c>
      <c r="L82" s="153" t="s">
        <v>40</v>
      </c>
      <c r="M82" s="141" t="s">
        <v>47</v>
      </c>
    </row>
    <row r="83" spans="1:13" ht="14.1" customHeight="1" outlineLevel="1">
      <c r="A83" s="3">
        <v>12</v>
      </c>
      <c r="C83" s="21" t="s">
        <v>8</v>
      </c>
      <c r="D83" s="151" t="s">
        <v>38</v>
      </c>
      <c r="E83" s="152" t="s">
        <v>39</v>
      </c>
      <c r="F83" s="151" t="s">
        <v>38</v>
      </c>
      <c r="G83" s="152" t="s">
        <v>39</v>
      </c>
      <c r="H83" s="154" t="s">
        <v>41</v>
      </c>
      <c r="I83" s="155" t="s">
        <v>81</v>
      </c>
      <c r="J83" s="156" t="s">
        <v>42</v>
      </c>
      <c r="K83" s="157" t="s">
        <v>39</v>
      </c>
      <c r="L83" s="154" t="s">
        <v>41</v>
      </c>
      <c r="M83" s="155" t="s">
        <v>81</v>
      </c>
    </row>
    <row r="84" spans="1:13" ht="14.1" customHeight="1" outlineLevel="1">
      <c r="A84" s="3">
        <v>12</v>
      </c>
      <c r="C84" s="21" t="s">
        <v>9</v>
      </c>
      <c r="D84" s="154" t="s">
        <v>41</v>
      </c>
      <c r="E84" s="155" t="s">
        <v>81</v>
      </c>
      <c r="F84" s="151" t="s">
        <v>38</v>
      </c>
      <c r="G84" s="152" t="s">
        <v>39</v>
      </c>
      <c r="H84" s="8"/>
      <c r="I84" s="118"/>
      <c r="J84" s="158" t="s">
        <v>43</v>
      </c>
      <c r="K84" s="159" t="s">
        <v>39</v>
      </c>
    </row>
    <row r="85" spans="1:13" ht="14.1" customHeight="1" outlineLevel="1">
      <c r="A85" s="3">
        <v>12</v>
      </c>
      <c r="C85" s="21" t="s">
        <v>10</v>
      </c>
      <c r="D85" s="164" t="s">
        <v>46</v>
      </c>
      <c r="E85" s="164" t="s">
        <v>79</v>
      </c>
      <c r="F85" s="164" t="s">
        <v>46</v>
      </c>
      <c r="G85" s="164" t="s">
        <v>79</v>
      </c>
      <c r="H85" s="9"/>
      <c r="I85" s="118"/>
      <c r="J85" s="162" t="s">
        <v>45</v>
      </c>
      <c r="K85" s="163" t="s">
        <v>39</v>
      </c>
      <c r="L85" s="194" t="s">
        <v>75</v>
      </c>
      <c r="M85" s="195" t="s">
        <v>21</v>
      </c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43247</v>
      </c>
      <c r="F86" s="30" t="s">
        <v>13</v>
      </c>
      <c r="G86" s="31">
        <f>E86+1</f>
        <v>43248</v>
      </c>
      <c r="H86" s="30" t="s">
        <v>4</v>
      </c>
      <c r="I86" s="31">
        <f>G86+1</f>
        <v>43249</v>
      </c>
      <c r="J86" s="30" t="s">
        <v>17</v>
      </c>
      <c r="K86" s="31">
        <f>I86+1</f>
        <v>43250</v>
      </c>
      <c r="L86" s="30" t="s">
        <v>6</v>
      </c>
      <c r="M86" s="98">
        <f>K86+1</f>
        <v>43251</v>
      </c>
    </row>
    <row r="87" spans="1:13" s="23" customFormat="1" ht="14.1" customHeight="1" outlineLevel="1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9"/>
    </row>
    <row r="88" spans="1:13" ht="14.1" customHeight="1" outlineLevel="1">
      <c r="A88" s="3">
        <v>13</v>
      </c>
      <c r="C88" s="21" t="s">
        <v>7</v>
      </c>
      <c r="D88" s="151" t="s">
        <v>38</v>
      </c>
      <c r="E88" s="152" t="s">
        <v>39</v>
      </c>
      <c r="F88" s="153" t="s">
        <v>40</v>
      </c>
      <c r="G88" s="141" t="s">
        <v>47</v>
      </c>
      <c r="H88" s="151" t="s">
        <v>38</v>
      </c>
      <c r="I88" s="152" t="s">
        <v>39</v>
      </c>
      <c r="J88" s="153" t="s">
        <v>40</v>
      </c>
      <c r="K88" s="141" t="s">
        <v>47</v>
      </c>
      <c r="L88" s="153" t="s">
        <v>40</v>
      </c>
      <c r="M88" s="141" t="s">
        <v>47</v>
      </c>
    </row>
    <row r="89" spans="1:13" ht="14.1" customHeight="1" outlineLevel="1">
      <c r="A89" s="3">
        <v>13</v>
      </c>
      <c r="C89" s="21" t="s">
        <v>8</v>
      </c>
      <c r="D89" s="151" t="s">
        <v>38</v>
      </c>
      <c r="E89" s="152" t="s">
        <v>39</v>
      </c>
      <c r="F89" s="151" t="s">
        <v>38</v>
      </c>
      <c r="G89" s="152" t="s">
        <v>39</v>
      </c>
      <c r="H89" s="154" t="s">
        <v>41</v>
      </c>
      <c r="I89" s="155" t="s">
        <v>81</v>
      </c>
      <c r="J89" s="156" t="s">
        <v>42</v>
      </c>
      <c r="K89" s="157" t="s">
        <v>39</v>
      </c>
      <c r="L89" s="154" t="s">
        <v>41</v>
      </c>
      <c r="M89" s="155" t="s">
        <v>81</v>
      </c>
    </row>
    <row r="90" spans="1:13" ht="14.1" customHeight="1" outlineLevel="1">
      <c r="A90" s="3">
        <v>13</v>
      </c>
      <c r="C90" s="21" t="s">
        <v>9</v>
      </c>
      <c r="D90" s="154" t="s">
        <v>41</v>
      </c>
      <c r="E90" s="155" t="s">
        <v>81</v>
      </c>
      <c r="F90" s="151" t="s">
        <v>38</v>
      </c>
      <c r="G90" s="152" t="s">
        <v>39</v>
      </c>
      <c r="H90" s="8"/>
      <c r="I90" s="118"/>
      <c r="J90" s="158" t="s">
        <v>43</v>
      </c>
      <c r="K90" s="159" t="s">
        <v>39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164" t="s">
        <v>46</v>
      </c>
      <c r="E91" s="164" t="s">
        <v>79</v>
      </c>
      <c r="F91" s="164" t="s">
        <v>46</v>
      </c>
      <c r="G91" s="164" t="s">
        <v>79</v>
      </c>
      <c r="H91" s="9"/>
      <c r="I91" s="118"/>
      <c r="J91" s="162" t="s">
        <v>45</v>
      </c>
      <c r="K91" s="163" t="s">
        <v>39</v>
      </c>
      <c r="L91" s="194" t="s">
        <v>75</v>
      </c>
      <c r="M91" s="195" t="s">
        <v>21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43254</v>
      </c>
      <c r="F92" s="30" t="s">
        <v>13</v>
      </c>
      <c r="G92" s="31">
        <f>E92+1</f>
        <v>43255</v>
      </c>
      <c r="H92" s="30" t="s">
        <v>4</v>
      </c>
      <c r="I92" s="31">
        <f>G92+1</f>
        <v>43256</v>
      </c>
      <c r="J92" s="30" t="s">
        <v>17</v>
      </c>
      <c r="K92" s="31">
        <f>I92+1</f>
        <v>43257</v>
      </c>
      <c r="L92" s="30" t="s">
        <v>6</v>
      </c>
      <c r="M92" s="98">
        <f>K92+1</f>
        <v>43258</v>
      </c>
    </row>
    <row r="93" spans="1:13" s="23" customFormat="1" ht="14.1" customHeight="1" outlineLevel="1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9"/>
    </row>
    <row r="94" spans="1:13" ht="14.1" customHeight="1" outlineLevel="1">
      <c r="A94" s="3">
        <v>14</v>
      </c>
      <c r="C94" s="21" t="s">
        <v>7</v>
      </c>
      <c r="D94" s="151" t="s">
        <v>38</v>
      </c>
      <c r="E94" s="152" t="s">
        <v>39</v>
      </c>
      <c r="F94" s="153" t="s">
        <v>40</v>
      </c>
      <c r="G94" s="141" t="s">
        <v>47</v>
      </c>
      <c r="H94" s="151" t="s">
        <v>38</v>
      </c>
      <c r="I94" s="152" t="s">
        <v>39</v>
      </c>
      <c r="J94" s="153" t="s">
        <v>40</v>
      </c>
      <c r="K94" s="141" t="s">
        <v>47</v>
      </c>
      <c r="L94" s="153" t="s">
        <v>40</v>
      </c>
      <c r="M94" s="141" t="s">
        <v>47</v>
      </c>
    </row>
    <row r="95" spans="1:13" ht="14.1" customHeight="1" outlineLevel="1">
      <c r="A95" s="3">
        <v>14</v>
      </c>
      <c r="C95" s="21" t="s">
        <v>8</v>
      </c>
      <c r="D95" s="151" t="s">
        <v>38</v>
      </c>
      <c r="E95" s="152" t="s">
        <v>39</v>
      </c>
      <c r="F95" s="151" t="s">
        <v>38</v>
      </c>
      <c r="G95" s="152" t="s">
        <v>39</v>
      </c>
      <c r="H95" s="154" t="s">
        <v>41</v>
      </c>
      <c r="I95" s="155" t="s">
        <v>81</v>
      </c>
      <c r="J95" s="212" t="s">
        <v>42</v>
      </c>
      <c r="K95" s="157" t="s">
        <v>39</v>
      </c>
      <c r="L95" s="154" t="s">
        <v>41</v>
      </c>
      <c r="M95" s="155" t="s">
        <v>81</v>
      </c>
    </row>
    <row r="96" spans="1:13" ht="14.1" customHeight="1" outlineLevel="1">
      <c r="A96" s="3">
        <v>14</v>
      </c>
      <c r="C96" s="21" t="s">
        <v>9</v>
      </c>
      <c r="D96" s="154" t="s">
        <v>41</v>
      </c>
      <c r="E96" s="155" t="s">
        <v>81</v>
      </c>
      <c r="F96" s="151" t="s">
        <v>38</v>
      </c>
      <c r="G96" s="152" t="s">
        <v>39</v>
      </c>
      <c r="H96" s="8"/>
      <c r="I96" s="118"/>
      <c r="J96" s="158" t="s">
        <v>43</v>
      </c>
      <c r="K96" s="159" t="s">
        <v>39</v>
      </c>
    </row>
    <row r="97" spans="1:13" s="3" customFormat="1" ht="14.1" customHeight="1" outlineLevel="1">
      <c r="A97" s="3">
        <v>14</v>
      </c>
      <c r="B97" s="16"/>
      <c r="C97" s="21" t="s">
        <v>10</v>
      </c>
      <c r="F97" s="118"/>
      <c r="G97" s="118"/>
      <c r="H97" s="9"/>
      <c r="I97" s="118"/>
      <c r="J97" s="162" t="s">
        <v>45</v>
      </c>
      <c r="K97" s="163" t="s">
        <v>39</v>
      </c>
      <c r="L97" s="194" t="s">
        <v>75</v>
      </c>
      <c r="M97" s="195" t="s">
        <v>21</v>
      </c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43261</v>
      </c>
      <c r="F98" s="30" t="s">
        <v>13</v>
      </c>
      <c r="G98" s="31">
        <f>E98+1</f>
        <v>43262</v>
      </c>
      <c r="H98" s="30" t="s">
        <v>4</v>
      </c>
      <c r="I98" s="31">
        <f>G98+1</f>
        <v>43263</v>
      </c>
      <c r="J98" s="30" t="s">
        <v>17</v>
      </c>
      <c r="K98" s="31">
        <f>I98+1</f>
        <v>43264</v>
      </c>
      <c r="L98" s="30" t="s">
        <v>6</v>
      </c>
      <c r="M98" s="98">
        <f>K98+1</f>
        <v>43265</v>
      </c>
    </row>
    <row r="99" spans="1:13" s="23" customFormat="1" ht="14.1" customHeight="1" outlineLevel="1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9"/>
    </row>
    <row r="100" spans="1:13" ht="14.1" customHeight="1" outlineLevel="1">
      <c r="A100" s="3">
        <v>15</v>
      </c>
      <c r="C100" s="21" t="s">
        <v>7</v>
      </c>
      <c r="D100" s="151" t="s">
        <v>38</v>
      </c>
      <c r="E100" s="152" t="s">
        <v>39</v>
      </c>
      <c r="F100" s="175" t="s">
        <v>40</v>
      </c>
      <c r="G100" s="141" t="s">
        <v>47</v>
      </c>
      <c r="H100" s="151" t="s">
        <v>38</v>
      </c>
      <c r="I100" s="152" t="s">
        <v>39</v>
      </c>
      <c r="J100" s="175" t="s">
        <v>40</v>
      </c>
      <c r="K100" s="141" t="s">
        <v>47</v>
      </c>
      <c r="L100" s="175" t="s">
        <v>40</v>
      </c>
      <c r="M100" s="141" t="s">
        <v>47</v>
      </c>
    </row>
    <row r="101" spans="1:13" ht="14.1" customHeight="1" outlineLevel="1">
      <c r="A101" s="3">
        <v>15</v>
      </c>
      <c r="C101" s="21" t="s">
        <v>8</v>
      </c>
      <c r="D101" s="151" t="s">
        <v>38</v>
      </c>
      <c r="E101" s="152" t="s">
        <v>39</v>
      </c>
      <c r="F101" s="151" t="s">
        <v>38</v>
      </c>
      <c r="G101" s="152" t="s">
        <v>39</v>
      </c>
      <c r="H101" s="154" t="s">
        <v>41</v>
      </c>
      <c r="I101" s="155" t="s">
        <v>81</v>
      </c>
      <c r="J101" s="212" t="s">
        <v>42</v>
      </c>
      <c r="K101" s="157" t="s">
        <v>39</v>
      </c>
      <c r="L101" s="154" t="s">
        <v>41</v>
      </c>
      <c r="M101" s="155" t="s">
        <v>81</v>
      </c>
    </row>
    <row r="102" spans="1:13" ht="14.1" customHeight="1" outlineLevel="1">
      <c r="A102" s="3">
        <v>15</v>
      </c>
      <c r="C102" s="21" t="s">
        <v>9</v>
      </c>
      <c r="D102" s="154" t="s">
        <v>41</v>
      </c>
      <c r="E102" s="155" t="s">
        <v>81</v>
      </c>
      <c r="F102" s="151" t="s">
        <v>38</v>
      </c>
      <c r="G102" s="152" t="s">
        <v>39</v>
      </c>
      <c r="H102" s="9"/>
      <c r="I102" s="118"/>
      <c r="J102" s="158" t="s">
        <v>43</v>
      </c>
      <c r="K102" s="159" t="s">
        <v>39</v>
      </c>
    </row>
    <row r="103" spans="1:13" s="3" customFormat="1" ht="14.1" customHeight="1" outlineLevel="1">
      <c r="A103" s="3">
        <v>15</v>
      </c>
      <c r="B103" s="127"/>
      <c r="C103" s="128" t="s">
        <v>10</v>
      </c>
      <c r="F103" s="118"/>
      <c r="G103" s="129"/>
      <c r="H103" s="118"/>
      <c r="I103" s="129"/>
      <c r="J103" s="162" t="s">
        <v>45</v>
      </c>
      <c r="K103" s="163" t="s">
        <v>39</v>
      </c>
      <c r="L103" s="194" t="s">
        <v>75</v>
      </c>
      <c r="M103" s="195" t="s">
        <v>21</v>
      </c>
    </row>
    <row r="104" spans="1:13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21"/>
    </row>
    <row r="105" spans="1:13" s="3" customFormat="1" ht="14.1" customHeight="1" outlineLevel="1">
      <c r="D105" s="23"/>
      <c r="E105" s="6"/>
      <c r="G105" s="37"/>
      <c r="I105" s="21"/>
      <c r="K105" s="6"/>
      <c r="M105" s="100"/>
    </row>
    <row r="106" spans="1:13" s="3" customFormat="1" ht="14.1" customHeight="1" outlineLevel="1">
      <c r="D106" s="235" t="s">
        <v>38</v>
      </c>
      <c r="E106" s="231">
        <f>COUNTIF(D4:M103, "Ειδ.Παθ.Αν")</f>
        <v>71</v>
      </c>
      <c r="F106" s="232">
        <v>135</v>
      </c>
      <c r="G106" s="79"/>
      <c r="H106" s="78"/>
      <c r="I106" s="80"/>
      <c r="J106" s="78"/>
      <c r="K106" s="6"/>
      <c r="M106" s="100"/>
    </row>
    <row r="107" spans="1:13" s="3" customFormat="1" ht="14.1" customHeight="1" outlineLevel="1" thickBot="1">
      <c r="D107" s="236" t="s">
        <v>41</v>
      </c>
      <c r="E107" s="231">
        <f>COUNTIF(D4:M104, "Χειρ Α")</f>
        <v>43</v>
      </c>
      <c r="F107" s="233">
        <v>105</v>
      </c>
      <c r="G107" s="37"/>
      <c r="I107" s="6"/>
      <c r="K107" s="6"/>
      <c r="M107" s="6"/>
    </row>
    <row r="108" spans="1:13" s="3" customFormat="1" ht="14.1" customHeight="1" outlineLevel="1" thickBot="1">
      <c r="D108" s="237" t="s">
        <v>46</v>
      </c>
      <c r="E108" s="231">
        <f>COUNTIF(D4:M103, "Κυτταρολ")</f>
        <v>8</v>
      </c>
      <c r="F108" s="232">
        <v>15</v>
      </c>
      <c r="G108" s="81"/>
      <c r="H108" s="82"/>
      <c r="I108" s="83"/>
      <c r="J108" s="84"/>
      <c r="K108" s="6"/>
      <c r="M108" s="6"/>
    </row>
    <row r="109" spans="1:13" s="3" customFormat="1" ht="14.1" customHeight="1" outlineLevel="1" thickBot="1">
      <c r="D109" s="238" t="s">
        <v>40</v>
      </c>
      <c r="E109" s="231">
        <f>COUNTIF(D4:M103, "Παθολ Α")</f>
        <v>45</v>
      </c>
      <c r="F109" s="233">
        <v>75</v>
      </c>
      <c r="G109" s="37"/>
      <c r="H109" s="4"/>
      <c r="I109" s="6"/>
      <c r="K109" s="6"/>
      <c r="M109" s="6"/>
    </row>
    <row r="110" spans="1:13" ht="14.1" customHeight="1" outlineLevel="1">
      <c r="D110" s="239" t="s">
        <v>43</v>
      </c>
      <c r="E110" s="231">
        <f>COUNTIF(D4:M103, "Επιδημιολ")</f>
        <v>15</v>
      </c>
      <c r="F110" s="234">
        <v>30</v>
      </c>
      <c r="G110" s="52"/>
      <c r="H110" s="51"/>
      <c r="I110" s="53"/>
      <c r="J110" s="51"/>
      <c r="K110" s="51"/>
      <c r="L110" s="54"/>
    </row>
    <row r="111" spans="1:13" ht="14.1" customHeight="1" outlineLevel="1" thickBot="1">
      <c r="D111" s="240" t="s">
        <v>45</v>
      </c>
      <c r="E111" s="231">
        <f>COUNTIF(D4:M103, "Τοξικολ")</f>
        <v>15</v>
      </c>
      <c r="F111" s="234">
        <v>30</v>
      </c>
      <c r="G111" s="55"/>
      <c r="H111" s="55"/>
      <c r="I111" s="55"/>
      <c r="J111" s="55"/>
      <c r="K111" s="55"/>
      <c r="L111" s="56"/>
    </row>
    <row r="112" spans="1:13" ht="14.1" customHeight="1" outlineLevel="1" thickBot="1">
      <c r="D112" s="241" t="s">
        <v>75</v>
      </c>
      <c r="E112" s="231">
        <f>COUNTIF(D4:M103, "ΗΚΓ")</f>
        <v>15</v>
      </c>
      <c r="F112" s="233">
        <v>30</v>
      </c>
    </row>
    <row r="113" spans="2:13" ht="14.1" customHeight="1" outlineLevel="1" thickBot="1">
      <c r="D113" s="242" t="s">
        <v>42</v>
      </c>
      <c r="E113" s="231">
        <f>COUNTIF(D4:M103, "Φαρμ Β")</f>
        <v>23</v>
      </c>
      <c r="F113" s="230">
        <v>45</v>
      </c>
      <c r="G113" s="59"/>
      <c r="H113" s="57"/>
      <c r="I113" s="59"/>
      <c r="J113" s="57"/>
      <c r="K113" s="59"/>
      <c r="L113" s="57"/>
      <c r="M113" s="58"/>
    </row>
    <row r="114" spans="2:13" ht="14.1" customHeight="1" outlineLevel="1">
      <c r="B114" s="71"/>
      <c r="D114" s="160" t="s">
        <v>44</v>
      </c>
      <c r="E114" s="231">
        <f>COUNTIF(D4:M103, "ΚυτΕπΑνθρ")</f>
        <v>7</v>
      </c>
      <c r="F114" s="230">
        <v>15</v>
      </c>
      <c r="G114" s="74"/>
      <c r="H114" s="75"/>
      <c r="I114" s="74"/>
      <c r="J114" s="75"/>
      <c r="K114" s="74"/>
      <c r="L114" s="75"/>
      <c r="M114" s="75"/>
    </row>
    <row r="115" spans="2:13" ht="14.1" customHeight="1">
      <c r="D115" s="257" t="s">
        <v>78</v>
      </c>
      <c r="E115" s="231">
        <f>COUNTIF(D4:M104, "Αιμοποιηση")</f>
        <v>7</v>
      </c>
      <c r="F115" s="251">
        <v>15</v>
      </c>
    </row>
  </sheetData>
  <autoFilter ref="A1:M103"/>
  <pageMargins left="0.66929133858267698" right="0.55118110236220497" top="1.1811023622047201" bottom="1.02362204724409" header="0.59055118110236204" footer="0.59055118110236204"/>
  <pageSetup paperSize="9" scale="97" fitToHeight="2" orientation="portrait" horizontalDpi="4294967295" verticalDpi="300" r:id="rId1"/>
  <headerFooter alignWithMargins="0">
    <oddHeader>&amp;R&amp;"Book Antiqua,Κανονικά"6ο Εξάμηνο 2018-19</oddHeader>
    <oddFooter>&amp;R&amp;"Arial,Regular" &amp;P / &amp;N</oddFooter>
  </headerFooter>
  <rowBreaks count="1" manualBreakCount="1">
    <brk id="55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/>
  <dimension ref="A1:R119"/>
  <sheetViews>
    <sheetView view="pageBreakPreview" zoomScale="80" zoomScaleNormal="90" zoomScaleSheetLayoutView="80" workbookViewId="0">
      <pane xSplit="3" ySplit="1" topLeftCell="D32" activePane="bottomRight" state="frozenSplit"/>
      <selection activeCell="N89" sqref="N89"/>
      <selection pane="topRight" activeCell="N89" sqref="N89"/>
      <selection pane="bottomLeft" activeCell="N89" sqref="N89"/>
      <selection pane="bottomRight" activeCell="Y55" sqref="Y55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7.125" style="6" customWidth="1"/>
    <col min="6" max="6" width="8.625" style="2" customWidth="1"/>
    <col min="7" max="7" width="8.125" style="6" customWidth="1"/>
    <col min="8" max="8" width="8.625" style="2" customWidth="1"/>
    <col min="9" max="9" width="7.25" style="6" customWidth="1"/>
    <col min="10" max="10" width="8.625" style="2" customWidth="1"/>
    <col min="11" max="11" width="7.625" style="6" customWidth="1"/>
    <col min="12" max="12" width="8.625" style="2" customWidth="1"/>
    <col min="13" max="13" width="7.7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43149</v>
      </c>
      <c r="F2" s="30" t="s">
        <v>13</v>
      </c>
      <c r="G2" s="31">
        <f>E2+1</f>
        <v>43150</v>
      </c>
      <c r="H2" s="30" t="s">
        <v>4</v>
      </c>
      <c r="I2" s="31">
        <f>G2+1</f>
        <v>43151</v>
      </c>
      <c r="J2" s="30" t="s">
        <v>17</v>
      </c>
      <c r="K2" s="31">
        <f>I2+1</f>
        <v>43152</v>
      </c>
      <c r="L2" s="30" t="s">
        <v>6</v>
      </c>
      <c r="M2" s="98">
        <f>K2+1</f>
        <v>43153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9"/>
    </row>
    <row r="4" spans="1:16" ht="14.1" customHeight="1" outlineLevel="1">
      <c r="A4" s="3">
        <v>1</v>
      </c>
      <c r="C4" s="21" t="s">
        <v>7</v>
      </c>
      <c r="D4" s="165" t="s">
        <v>48</v>
      </c>
      <c r="E4" s="166" t="s">
        <v>49</v>
      </c>
      <c r="F4" s="153" t="s">
        <v>50</v>
      </c>
      <c r="G4" s="141" t="s">
        <v>49</v>
      </c>
      <c r="H4" s="167" t="s">
        <v>51</v>
      </c>
      <c r="I4" s="167" t="s">
        <v>49</v>
      </c>
      <c r="J4" s="153" t="s">
        <v>50</v>
      </c>
      <c r="K4" s="141" t="s">
        <v>49</v>
      </c>
      <c r="L4" s="168" t="s">
        <v>51</v>
      </c>
      <c r="M4" s="169" t="s">
        <v>49</v>
      </c>
      <c r="N4" s="3"/>
    </row>
    <row r="5" spans="1:16" ht="14.1" customHeight="1" outlineLevel="1">
      <c r="A5" s="3">
        <v>1</v>
      </c>
      <c r="C5" s="21" t="s">
        <v>8</v>
      </c>
      <c r="D5" s="136" t="s">
        <v>52</v>
      </c>
      <c r="E5" s="137" t="s">
        <v>49</v>
      </c>
      <c r="F5" s="167" t="s">
        <v>51</v>
      </c>
      <c r="G5" s="167" t="s">
        <v>49</v>
      </c>
      <c r="H5" s="165" t="s">
        <v>48</v>
      </c>
      <c r="I5" s="170" t="s">
        <v>49</v>
      </c>
      <c r="J5" s="171" t="s">
        <v>53</v>
      </c>
      <c r="K5" s="172" t="s">
        <v>49</v>
      </c>
      <c r="L5" s="173" t="s">
        <v>48</v>
      </c>
      <c r="M5" s="170" t="s">
        <v>49</v>
      </c>
      <c r="N5" s="3"/>
    </row>
    <row r="6" spans="1:16" ht="14.1" customHeight="1" outlineLevel="1">
      <c r="A6" s="3">
        <v>1</v>
      </c>
      <c r="C6" s="21" t="s">
        <v>9</v>
      </c>
      <c r="D6" s="135" t="s">
        <v>54</v>
      </c>
      <c r="E6" s="174" t="s">
        <v>49</v>
      </c>
      <c r="F6" s="171" t="s">
        <v>53</v>
      </c>
      <c r="G6" s="172" t="s">
        <v>49</v>
      </c>
      <c r="J6" s="136" t="s">
        <v>52</v>
      </c>
      <c r="K6" s="137" t="s">
        <v>49</v>
      </c>
      <c r="L6" s="175" t="s">
        <v>50</v>
      </c>
      <c r="M6" s="141" t="s">
        <v>49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F7" s="179" t="s">
        <v>57</v>
      </c>
      <c r="G7" s="118"/>
      <c r="H7" s="9"/>
      <c r="I7" s="118"/>
      <c r="J7" s="178" t="s">
        <v>56</v>
      </c>
      <c r="L7" s="180" t="s">
        <v>58</v>
      </c>
      <c r="M7" s="180" t="s">
        <v>49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43156</v>
      </c>
      <c r="F8" s="30" t="s">
        <v>13</v>
      </c>
      <c r="G8" s="31">
        <f>E8+1</f>
        <v>43157</v>
      </c>
      <c r="H8" s="30" t="s">
        <v>4</v>
      </c>
      <c r="I8" s="31">
        <f>G8+1</f>
        <v>43158</v>
      </c>
      <c r="J8" s="30" t="s">
        <v>17</v>
      </c>
      <c r="K8" s="31">
        <f>I8+1</f>
        <v>43159</v>
      </c>
      <c r="L8" s="30" t="s">
        <v>6</v>
      </c>
      <c r="M8" s="98">
        <f>K8+1</f>
        <v>43160</v>
      </c>
    </row>
    <row r="9" spans="1:16" s="23" customFormat="1" ht="14.1" customHeight="1" outlineLevel="1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9"/>
    </row>
    <row r="10" spans="1:16" ht="14.1" customHeight="1" outlineLevel="1">
      <c r="A10" s="3">
        <v>2</v>
      </c>
      <c r="C10" s="21" t="s">
        <v>7</v>
      </c>
      <c r="D10" s="165" t="s">
        <v>48</v>
      </c>
      <c r="E10" s="166" t="s">
        <v>49</v>
      </c>
      <c r="F10" s="153" t="s">
        <v>50</v>
      </c>
      <c r="G10" s="141" t="s">
        <v>49</v>
      </c>
      <c r="H10" s="167" t="s">
        <v>51</v>
      </c>
      <c r="I10" s="167" t="s">
        <v>49</v>
      </c>
      <c r="J10" s="153" t="s">
        <v>50</v>
      </c>
      <c r="K10" s="141" t="s">
        <v>49</v>
      </c>
      <c r="L10" s="168" t="s">
        <v>51</v>
      </c>
      <c r="M10" s="169" t="s">
        <v>49</v>
      </c>
      <c r="N10" s="3"/>
    </row>
    <row r="11" spans="1:16" ht="14.1" customHeight="1" outlineLevel="1">
      <c r="A11" s="3">
        <v>2</v>
      </c>
      <c r="C11" s="21" t="s">
        <v>8</v>
      </c>
      <c r="D11" s="136" t="s">
        <v>52</v>
      </c>
      <c r="E11" s="137" t="s">
        <v>49</v>
      </c>
      <c r="F11" s="167" t="s">
        <v>51</v>
      </c>
      <c r="G11" s="167" t="s">
        <v>49</v>
      </c>
      <c r="H11" s="165" t="s">
        <v>48</v>
      </c>
      <c r="I11" s="170" t="s">
        <v>49</v>
      </c>
      <c r="J11" s="171" t="s">
        <v>53</v>
      </c>
      <c r="K11" s="172" t="s">
        <v>49</v>
      </c>
      <c r="L11" s="173" t="s">
        <v>48</v>
      </c>
      <c r="M11" s="170" t="s">
        <v>49</v>
      </c>
      <c r="N11" s="3"/>
    </row>
    <row r="12" spans="1:16" ht="14.1" customHeight="1" outlineLevel="1">
      <c r="A12" s="3">
        <v>2</v>
      </c>
      <c r="C12" s="21" t="s">
        <v>9</v>
      </c>
      <c r="D12" s="135" t="s">
        <v>54</v>
      </c>
      <c r="E12" s="174" t="s">
        <v>49</v>
      </c>
      <c r="F12" s="171" t="s">
        <v>53</v>
      </c>
      <c r="G12" s="172" t="s">
        <v>49</v>
      </c>
      <c r="J12" s="136" t="s">
        <v>52</v>
      </c>
      <c r="K12" s="137" t="s">
        <v>49</v>
      </c>
      <c r="L12" s="175" t="s">
        <v>50</v>
      </c>
      <c r="M12" s="141" t="s">
        <v>49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F13" s="179" t="s">
        <v>57</v>
      </c>
      <c r="G13" s="118"/>
      <c r="H13" s="9"/>
      <c r="I13" s="118"/>
      <c r="J13" s="178" t="s">
        <v>56</v>
      </c>
      <c r="L13" s="180" t="s">
        <v>58</v>
      </c>
      <c r="M13" s="180" t="s">
        <v>49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43163</v>
      </c>
      <c r="F14" s="30" t="s">
        <v>13</v>
      </c>
      <c r="G14" s="31">
        <f>E14+1</f>
        <v>43164</v>
      </c>
      <c r="H14" s="30" t="s">
        <v>4</v>
      </c>
      <c r="I14" s="31">
        <f>G14+1</f>
        <v>43165</v>
      </c>
      <c r="J14" s="30" t="s">
        <v>17</v>
      </c>
      <c r="K14" s="31">
        <f>I14+1</f>
        <v>43166</v>
      </c>
      <c r="L14" s="30" t="s">
        <v>6</v>
      </c>
      <c r="M14" s="98">
        <f>K14+1</f>
        <v>43167</v>
      </c>
      <c r="P14" s="62"/>
    </row>
    <row r="15" spans="1:16" s="23" customFormat="1" ht="14.1" customHeight="1" outlineLevel="1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9"/>
      <c r="P15" s="72"/>
    </row>
    <row r="16" spans="1:16" ht="14.1" customHeight="1" outlineLevel="1">
      <c r="A16" s="3">
        <v>3</v>
      </c>
      <c r="C16" s="21" t="s">
        <v>7</v>
      </c>
      <c r="D16" s="165" t="s">
        <v>48</v>
      </c>
      <c r="E16" s="166" t="s">
        <v>49</v>
      </c>
      <c r="F16" s="153" t="s">
        <v>50</v>
      </c>
      <c r="G16" s="141" t="s">
        <v>49</v>
      </c>
      <c r="H16" s="167" t="s">
        <v>51</v>
      </c>
      <c r="I16" s="167" t="s">
        <v>49</v>
      </c>
      <c r="J16" s="153" t="s">
        <v>50</v>
      </c>
      <c r="K16" s="141" t="s">
        <v>49</v>
      </c>
      <c r="L16" s="168" t="s">
        <v>51</v>
      </c>
      <c r="M16" s="169" t="s">
        <v>49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36" t="s">
        <v>52</v>
      </c>
      <c r="E17" s="137" t="s">
        <v>49</v>
      </c>
      <c r="F17" s="167" t="s">
        <v>51</v>
      </c>
      <c r="G17" s="167" t="s">
        <v>49</v>
      </c>
      <c r="H17" s="165" t="s">
        <v>48</v>
      </c>
      <c r="I17" s="170" t="s">
        <v>49</v>
      </c>
      <c r="J17" s="171" t="s">
        <v>53</v>
      </c>
      <c r="K17" s="172" t="s">
        <v>49</v>
      </c>
      <c r="L17" s="173" t="s">
        <v>48</v>
      </c>
      <c r="M17" s="170" t="s">
        <v>49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135" t="s">
        <v>54</v>
      </c>
      <c r="E18" s="174" t="s">
        <v>49</v>
      </c>
      <c r="F18" s="171" t="s">
        <v>53</v>
      </c>
      <c r="G18" s="172" t="s">
        <v>49</v>
      </c>
      <c r="J18" s="136" t="s">
        <v>52</v>
      </c>
      <c r="K18" s="137" t="s">
        <v>49</v>
      </c>
      <c r="L18" s="175" t="s">
        <v>50</v>
      </c>
      <c r="M18" s="141" t="s">
        <v>49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76" t="s">
        <v>55</v>
      </c>
      <c r="E19" s="177" t="s">
        <v>49</v>
      </c>
      <c r="F19" s="179" t="s">
        <v>57</v>
      </c>
      <c r="G19" s="118"/>
      <c r="H19" s="9"/>
      <c r="I19" s="118"/>
      <c r="J19" s="178" t="s">
        <v>56</v>
      </c>
      <c r="L19" s="180" t="s">
        <v>58</v>
      </c>
      <c r="M19" s="180" t="s">
        <v>49</v>
      </c>
      <c r="O19" s="60"/>
      <c r="P19" s="61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43170</v>
      </c>
      <c r="F20" s="30" t="s">
        <v>13</v>
      </c>
      <c r="G20" s="31">
        <f>E20+1</f>
        <v>43171</v>
      </c>
      <c r="H20" s="30" t="s">
        <v>4</v>
      </c>
      <c r="I20" s="31">
        <f>G20+1</f>
        <v>43172</v>
      </c>
      <c r="J20" s="30" t="s">
        <v>17</v>
      </c>
      <c r="K20" s="31">
        <f>I20+1</f>
        <v>43173</v>
      </c>
      <c r="L20" s="30" t="s">
        <v>6</v>
      </c>
      <c r="M20" s="98">
        <f>K20+1</f>
        <v>43174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9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D22" s="88"/>
      <c r="E22" s="89"/>
      <c r="F22" s="153" t="s">
        <v>50</v>
      </c>
      <c r="G22" s="141" t="s">
        <v>49</v>
      </c>
      <c r="H22" s="167" t="s">
        <v>51</v>
      </c>
      <c r="I22" s="167" t="s">
        <v>49</v>
      </c>
      <c r="J22" s="153" t="s">
        <v>50</v>
      </c>
      <c r="K22" s="141" t="s">
        <v>49</v>
      </c>
      <c r="L22" s="168" t="s">
        <v>51</v>
      </c>
      <c r="M22" s="169" t="s">
        <v>49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90" t="s">
        <v>18</v>
      </c>
      <c r="E23" s="89"/>
      <c r="F23" s="167" t="s">
        <v>51</v>
      </c>
      <c r="G23" s="167" t="s">
        <v>49</v>
      </c>
      <c r="H23" s="165" t="s">
        <v>48</v>
      </c>
      <c r="I23" s="170" t="s">
        <v>49</v>
      </c>
      <c r="J23" s="171" t="s">
        <v>53</v>
      </c>
      <c r="K23" s="172" t="s">
        <v>49</v>
      </c>
      <c r="L23" s="173" t="s">
        <v>48</v>
      </c>
      <c r="M23" s="170" t="s">
        <v>49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91"/>
      <c r="E24" s="89"/>
      <c r="F24" s="171" t="s">
        <v>53</v>
      </c>
      <c r="G24" s="172" t="s">
        <v>49</v>
      </c>
      <c r="J24" s="136" t="s">
        <v>52</v>
      </c>
      <c r="K24" s="137" t="s">
        <v>49</v>
      </c>
      <c r="L24" s="175" t="s">
        <v>50</v>
      </c>
      <c r="M24" s="141" t="s">
        <v>49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91"/>
      <c r="E25" s="89"/>
      <c r="F25" s="179" t="s">
        <v>57</v>
      </c>
      <c r="G25" s="118"/>
      <c r="H25" s="9"/>
      <c r="I25" s="118"/>
      <c r="J25" s="178" t="s">
        <v>56</v>
      </c>
      <c r="L25" s="180" t="s">
        <v>58</v>
      </c>
      <c r="M25" s="180" t="s">
        <v>49</v>
      </c>
      <c r="O25" s="34"/>
      <c r="P25" s="32"/>
      <c r="Q25" s="64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43177</v>
      </c>
      <c r="F26" s="30" t="s">
        <v>13</v>
      </c>
      <c r="G26" s="31">
        <f>E26+1</f>
        <v>43178</v>
      </c>
      <c r="H26" s="30" t="s">
        <v>4</v>
      </c>
      <c r="I26" s="31">
        <f>G26+1</f>
        <v>43179</v>
      </c>
      <c r="J26" s="30" t="s">
        <v>17</v>
      </c>
      <c r="K26" s="31">
        <f>I26+1</f>
        <v>43180</v>
      </c>
      <c r="L26" s="30" t="s">
        <v>6</v>
      </c>
      <c r="M26" s="98">
        <f>K26+1</f>
        <v>43181</v>
      </c>
    </row>
    <row r="27" spans="1:17" s="23" customFormat="1" ht="14.1" customHeight="1" outlineLevel="1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9"/>
    </row>
    <row r="28" spans="1:17" ht="14.1" customHeight="1" outlineLevel="1">
      <c r="A28" s="3">
        <v>5</v>
      </c>
      <c r="C28" s="21" t="s">
        <v>7</v>
      </c>
      <c r="D28" s="165" t="s">
        <v>48</v>
      </c>
      <c r="E28" s="166" t="s">
        <v>49</v>
      </c>
      <c r="F28" s="153" t="s">
        <v>50</v>
      </c>
      <c r="G28" s="141" t="s">
        <v>49</v>
      </c>
      <c r="H28" s="167" t="s">
        <v>51</v>
      </c>
      <c r="I28" s="167" t="s">
        <v>49</v>
      </c>
      <c r="J28" s="153" t="s">
        <v>50</v>
      </c>
      <c r="K28" s="141" t="s">
        <v>49</v>
      </c>
      <c r="L28" s="168" t="s">
        <v>51</v>
      </c>
      <c r="M28" s="169" t="s">
        <v>49</v>
      </c>
      <c r="N28" s="3"/>
    </row>
    <row r="29" spans="1:17" ht="14.1" customHeight="1" outlineLevel="1">
      <c r="A29" s="3">
        <v>5</v>
      </c>
      <c r="C29" s="21" t="s">
        <v>8</v>
      </c>
      <c r="D29" s="136" t="s">
        <v>52</v>
      </c>
      <c r="E29" s="137" t="s">
        <v>49</v>
      </c>
      <c r="F29" s="167" t="s">
        <v>51</v>
      </c>
      <c r="G29" s="167" t="s">
        <v>49</v>
      </c>
      <c r="H29" s="165" t="s">
        <v>48</v>
      </c>
      <c r="I29" s="170" t="s">
        <v>49</v>
      </c>
      <c r="J29" s="171" t="s">
        <v>53</v>
      </c>
      <c r="K29" s="172" t="s">
        <v>49</v>
      </c>
      <c r="L29" s="173" t="s">
        <v>48</v>
      </c>
      <c r="M29" s="170" t="s">
        <v>49</v>
      </c>
      <c r="N29" s="3"/>
    </row>
    <row r="30" spans="1:17" ht="14.1" customHeight="1" outlineLevel="1">
      <c r="A30" s="3">
        <v>5</v>
      </c>
      <c r="C30" s="21" t="s">
        <v>9</v>
      </c>
      <c r="D30" s="135" t="s">
        <v>54</v>
      </c>
      <c r="E30" s="174" t="s">
        <v>49</v>
      </c>
      <c r="F30" s="171" t="s">
        <v>53</v>
      </c>
      <c r="G30" s="172" t="s">
        <v>49</v>
      </c>
      <c r="J30" s="136" t="s">
        <v>52</v>
      </c>
      <c r="K30" s="137" t="s">
        <v>49</v>
      </c>
      <c r="L30" s="175" t="s">
        <v>50</v>
      </c>
      <c r="M30" s="141" t="s">
        <v>49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76" t="s">
        <v>55</v>
      </c>
      <c r="E31" s="177" t="s">
        <v>49</v>
      </c>
      <c r="F31" s="179" t="s">
        <v>57</v>
      </c>
      <c r="G31" s="118"/>
      <c r="H31" s="9"/>
      <c r="I31" s="118"/>
      <c r="J31" s="178" t="s">
        <v>56</v>
      </c>
      <c r="L31" s="180" t="s">
        <v>58</v>
      </c>
      <c r="M31" s="180" t="s">
        <v>49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43184</v>
      </c>
      <c r="F32" s="30" t="s">
        <v>13</v>
      </c>
      <c r="G32" s="31">
        <f>E32+1</f>
        <v>43185</v>
      </c>
      <c r="H32" s="30" t="s">
        <v>4</v>
      </c>
      <c r="I32" s="31">
        <f>G32+1</f>
        <v>43186</v>
      </c>
      <c r="J32" s="30" t="s">
        <v>17</v>
      </c>
      <c r="K32" s="31">
        <f>I32+1</f>
        <v>43187</v>
      </c>
      <c r="L32" s="30" t="s">
        <v>6</v>
      </c>
      <c r="M32" s="98">
        <f>K32+1</f>
        <v>43188</v>
      </c>
    </row>
    <row r="33" spans="1:16" s="23" customFormat="1" ht="14.1" customHeight="1" outlineLevel="1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9"/>
    </row>
    <row r="34" spans="1:16" ht="14.1" customHeight="1" outlineLevel="1">
      <c r="A34" s="3">
        <v>6</v>
      </c>
      <c r="C34" s="21" t="s">
        <v>7</v>
      </c>
      <c r="D34" s="88"/>
      <c r="E34" s="89"/>
      <c r="F34" s="153" t="s">
        <v>50</v>
      </c>
      <c r="G34" s="141" t="s">
        <v>49</v>
      </c>
      <c r="H34" s="167" t="s">
        <v>51</v>
      </c>
      <c r="I34" s="167" t="s">
        <v>49</v>
      </c>
      <c r="J34" s="153" t="s">
        <v>50</v>
      </c>
      <c r="K34" s="141" t="s">
        <v>49</v>
      </c>
      <c r="L34" s="168" t="s">
        <v>51</v>
      </c>
      <c r="M34" s="169" t="s">
        <v>49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90" t="s">
        <v>18</v>
      </c>
      <c r="E35" s="89"/>
      <c r="F35" s="167" t="s">
        <v>51</v>
      </c>
      <c r="G35" s="167" t="s">
        <v>49</v>
      </c>
      <c r="H35" s="165" t="s">
        <v>48</v>
      </c>
      <c r="I35" s="170" t="s">
        <v>49</v>
      </c>
      <c r="J35" s="171" t="s">
        <v>53</v>
      </c>
      <c r="K35" s="172" t="s">
        <v>49</v>
      </c>
      <c r="L35" s="173" t="s">
        <v>48</v>
      </c>
      <c r="M35" s="170" t="s">
        <v>49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91"/>
      <c r="E36" s="89"/>
      <c r="F36" s="171" t="s">
        <v>53</v>
      </c>
      <c r="G36" s="172" t="s">
        <v>49</v>
      </c>
      <c r="J36" s="136" t="s">
        <v>52</v>
      </c>
      <c r="K36" s="137" t="s">
        <v>49</v>
      </c>
      <c r="L36" s="175" t="s">
        <v>50</v>
      </c>
      <c r="M36" s="141" t="s">
        <v>49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91"/>
      <c r="E37" s="89"/>
      <c r="F37" s="179" t="s">
        <v>57</v>
      </c>
      <c r="G37" s="118"/>
      <c r="H37" s="9"/>
      <c r="I37" s="118"/>
      <c r="J37" s="178" t="s">
        <v>56</v>
      </c>
      <c r="L37" s="180" t="s">
        <v>58</v>
      </c>
      <c r="M37" s="180" t="s">
        <v>49</v>
      </c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43191</v>
      </c>
      <c r="F38" s="30" t="s">
        <v>13</v>
      </c>
      <c r="G38" s="31">
        <f>E38+1</f>
        <v>43192</v>
      </c>
      <c r="H38" s="30" t="s">
        <v>4</v>
      </c>
      <c r="I38" s="31">
        <f>G38+1</f>
        <v>43193</v>
      </c>
      <c r="J38" s="30" t="s">
        <v>17</v>
      </c>
      <c r="K38" s="31">
        <f>I38+1</f>
        <v>43194</v>
      </c>
      <c r="L38" s="30" t="s">
        <v>6</v>
      </c>
      <c r="M38" s="98">
        <f>K38+1</f>
        <v>43195</v>
      </c>
    </row>
    <row r="39" spans="1:16" s="23" customFormat="1" ht="14.1" customHeight="1" outlineLevel="1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9"/>
    </row>
    <row r="40" spans="1:16" ht="14.1" customHeight="1" outlineLevel="1">
      <c r="A40" s="3">
        <v>7</v>
      </c>
      <c r="C40" s="21" t="s">
        <v>7</v>
      </c>
      <c r="D40" s="173" t="s">
        <v>48</v>
      </c>
      <c r="E40" s="166" t="s">
        <v>49</v>
      </c>
      <c r="F40" s="175" t="s">
        <v>50</v>
      </c>
      <c r="G40" s="141" t="s">
        <v>49</v>
      </c>
      <c r="H40" s="168" t="s">
        <v>51</v>
      </c>
      <c r="I40" s="168" t="s">
        <v>49</v>
      </c>
      <c r="J40" s="175" t="s">
        <v>50</v>
      </c>
      <c r="K40" s="141" t="s">
        <v>49</v>
      </c>
      <c r="L40" s="168" t="s">
        <v>51</v>
      </c>
      <c r="M40" s="169" t="s">
        <v>49</v>
      </c>
      <c r="N40" s="3"/>
    </row>
    <row r="41" spans="1:16" ht="14.1" customHeight="1" outlineLevel="1">
      <c r="A41" s="3">
        <v>7</v>
      </c>
      <c r="C41" s="21" t="s">
        <v>8</v>
      </c>
      <c r="D41" s="207" t="s">
        <v>52</v>
      </c>
      <c r="E41" s="137" t="s">
        <v>49</v>
      </c>
      <c r="F41" s="167" t="s">
        <v>51</v>
      </c>
      <c r="G41" s="167" t="s">
        <v>49</v>
      </c>
      <c r="H41" s="173" t="s">
        <v>48</v>
      </c>
      <c r="I41" s="170" t="s">
        <v>49</v>
      </c>
      <c r="J41" s="171" t="s">
        <v>53</v>
      </c>
      <c r="K41" s="172" t="s">
        <v>49</v>
      </c>
      <c r="L41" s="173" t="s">
        <v>48</v>
      </c>
      <c r="M41" s="170" t="s">
        <v>49</v>
      </c>
      <c r="N41" s="3"/>
    </row>
    <row r="42" spans="1:16" ht="14.1" customHeight="1" outlineLevel="1">
      <c r="A42" s="3">
        <v>7</v>
      </c>
      <c r="C42" s="21" t="s">
        <v>9</v>
      </c>
      <c r="D42" s="135" t="s">
        <v>54</v>
      </c>
      <c r="E42" s="174" t="s">
        <v>49</v>
      </c>
      <c r="F42" s="171" t="s">
        <v>53</v>
      </c>
      <c r="G42" s="172" t="s">
        <v>49</v>
      </c>
      <c r="H42" s="3"/>
      <c r="J42" s="207" t="s">
        <v>52</v>
      </c>
      <c r="K42" s="137" t="s">
        <v>49</v>
      </c>
      <c r="L42" s="175" t="s">
        <v>50</v>
      </c>
      <c r="M42" s="141" t="s">
        <v>49</v>
      </c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76" t="s">
        <v>55</v>
      </c>
      <c r="E43" s="177" t="s">
        <v>49</v>
      </c>
      <c r="F43" s="216" t="s">
        <v>57</v>
      </c>
      <c r="G43" s="118"/>
      <c r="H43" s="85"/>
      <c r="I43" s="129"/>
      <c r="J43" s="219" t="s">
        <v>56</v>
      </c>
      <c r="K43" s="36"/>
      <c r="L43" s="218" t="s">
        <v>58</v>
      </c>
      <c r="M43" s="218" t="s">
        <v>49</v>
      </c>
    </row>
    <row r="44" spans="1:16" s="11" customFormat="1" ht="14.1" customHeight="1" outlineLevel="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43198</v>
      </c>
      <c r="F44" s="30" t="s">
        <v>13</v>
      </c>
      <c r="G44" s="31">
        <f>E44+1</f>
        <v>43199</v>
      </c>
      <c r="H44" s="30" t="s">
        <v>4</v>
      </c>
      <c r="I44" s="31">
        <f>G44+1</f>
        <v>43200</v>
      </c>
      <c r="J44" s="30" t="s">
        <v>17</v>
      </c>
      <c r="K44" s="31">
        <f>I44+1</f>
        <v>43201</v>
      </c>
      <c r="L44" s="30" t="s">
        <v>6</v>
      </c>
      <c r="M44" s="98">
        <f>K44+1</f>
        <v>43202</v>
      </c>
      <c r="O44" s="38"/>
      <c r="P44" s="39"/>
    </row>
    <row r="45" spans="1:16" s="23" customFormat="1" ht="14.1" customHeight="1" outlineLevel="1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9"/>
      <c r="O45" s="38"/>
      <c r="P45" s="39"/>
    </row>
    <row r="46" spans="1:16" ht="14.1" customHeight="1" outlineLevel="1">
      <c r="A46" s="3">
        <v>8</v>
      </c>
      <c r="C46" s="21" t="s">
        <v>7</v>
      </c>
      <c r="D46" s="173" t="s">
        <v>48</v>
      </c>
      <c r="E46" s="166" t="s">
        <v>49</v>
      </c>
      <c r="F46" s="175" t="s">
        <v>50</v>
      </c>
      <c r="G46" s="141" t="s">
        <v>49</v>
      </c>
      <c r="H46" s="168" t="s">
        <v>51</v>
      </c>
      <c r="I46" s="168" t="s">
        <v>49</v>
      </c>
      <c r="J46" s="175" t="s">
        <v>50</v>
      </c>
      <c r="K46" s="141" t="s">
        <v>49</v>
      </c>
      <c r="L46" s="168" t="s">
        <v>51</v>
      </c>
      <c r="M46" s="169" t="s">
        <v>49</v>
      </c>
      <c r="O46" s="38"/>
      <c r="P46" s="39"/>
    </row>
    <row r="47" spans="1:16" ht="14.1" customHeight="1" outlineLevel="1">
      <c r="A47" s="3">
        <v>8</v>
      </c>
      <c r="C47" s="21" t="s">
        <v>8</v>
      </c>
      <c r="D47" s="207" t="s">
        <v>52</v>
      </c>
      <c r="E47" s="137" t="s">
        <v>49</v>
      </c>
      <c r="F47" s="167" t="s">
        <v>51</v>
      </c>
      <c r="G47" s="167" t="s">
        <v>49</v>
      </c>
      <c r="H47" s="173" t="s">
        <v>48</v>
      </c>
      <c r="I47" s="170" t="s">
        <v>49</v>
      </c>
      <c r="J47" s="171" t="s">
        <v>53</v>
      </c>
      <c r="K47" s="172" t="s">
        <v>49</v>
      </c>
      <c r="L47" s="173" t="s">
        <v>48</v>
      </c>
      <c r="M47" s="170" t="s">
        <v>49</v>
      </c>
      <c r="O47" s="38"/>
      <c r="P47" s="39"/>
    </row>
    <row r="48" spans="1:16" ht="14.1" customHeight="1" outlineLevel="1">
      <c r="A48" s="3">
        <v>8</v>
      </c>
      <c r="C48" s="21" t="s">
        <v>9</v>
      </c>
      <c r="D48" s="135" t="s">
        <v>54</v>
      </c>
      <c r="E48" s="174" t="s">
        <v>49</v>
      </c>
      <c r="F48" s="171" t="s">
        <v>53</v>
      </c>
      <c r="G48" s="172" t="s">
        <v>49</v>
      </c>
      <c r="H48" s="3"/>
      <c r="J48" s="207" t="s">
        <v>52</v>
      </c>
      <c r="K48" s="137" t="s">
        <v>49</v>
      </c>
      <c r="L48" s="175" t="s">
        <v>50</v>
      </c>
      <c r="M48" s="141" t="s">
        <v>49</v>
      </c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176" t="s">
        <v>55</v>
      </c>
      <c r="E49" s="177" t="s">
        <v>49</v>
      </c>
      <c r="F49" s="216" t="s">
        <v>57</v>
      </c>
      <c r="G49" s="118"/>
      <c r="H49" s="85"/>
      <c r="I49" s="129"/>
      <c r="J49" s="219" t="s">
        <v>56</v>
      </c>
      <c r="K49" s="36"/>
      <c r="L49" s="218" t="s">
        <v>58</v>
      </c>
      <c r="M49" s="218" t="s">
        <v>49</v>
      </c>
    </row>
    <row r="50" spans="1:18" s="11" customFormat="1" ht="14.1" customHeight="1" outlineLevel="2">
      <c r="A50" s="27">
        <v>9</v>
      </c>
      <c r="B50" s="28">
        <v>9</v>
      </c>
      <c r="C50" s="29" t="s">
        <v>2</v>
      </c>
      <c r="D50" s="30" t="s">
        <v>3</v>
      </c>
      <c r="E50" s="31">
        <f>E44+7</f>
        <v>43205</v>
      </c>
      <c r="F50" s="30" t="s">
        <v>13</v>
      </c>
      <c r="G50" s="31">
        <f>E50+1</f>
        <v>43206</v>
      </c>
      <c r="H50" s="30" t="s">
        <v>4</v>
      </c>
      <c r="I50" s="31">
        <f>G50+1</f>
        <v>43207</v>
      </c>
      <c r="J50" s="30" t="s">
        <v>17</v>
      </c>
      <c r="K50" s="31">
        <f>I50+1</f>
        <v>43208</v>
      </c>
      <c r="L50" s="30" t="s">
        <v>6</v>
      </c>
      <c r="M50" s="98">
        <f>K50+1</f>
        <v>43209</v>
      </c>
    </row>
    <row r="51" spans="1:18" s="23" customFormat="1" ht="14.1" customHeight="1" outlineLevel="1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9"/>
    </row>
    <row r="52" spans="1:18" ht="14.1" customHeight="1" outlineLevel="1">
      <c r="A52" s="3">
        <v>9</v>
      </c>
      <c r="C52" s="21" t="s">
        <v>7</v>
      </c>
      <c r="D52" s="173" t="s">
        <v>48</v>
      </c>
      <c r="E52" s="166" t="s">
        <v>49</v>
      </c>
      <c r="F52" s="175" t="s">
        <v>50</v>
      </c>
      <c r="G52" s="141" t="s">
        <v>49</v>
      </c>
      <c r="H52" s="168" t="s">
        <v>51</v>
      </c>
      <c r="I52" s="168" t="s">
        <v>49</v>
      </c>
      <c r="J52" s="175" t="s">
        <v>50</v>
      </c>
      <c r="K52" s="141" t="s">
        <v>49</v>
      </c>
      <c r="L52" s="168" t="s">
        <v>51</v>
      </c>
      <c r="M52" s="169" t="s">
        <v>49</v>
      </c>
    </row>
    <row r="53" spans="1:18" ht="14.1" customHeight="1" outlineLevel="1">
      <c r="A53" s="3">
        <v>9</v>
      </c>
      <c r="C53" s="21" t="s">
        <v>8</v>
      </c>
      <c r="D53" s="207" t="s">
        <v>52</v>
      </c>
      <c r="E53" s="137" t="s">
        <v>49</v>
      </c>
      <c r="F53" s="167" t="s">
        <v>51</v>
      </c>
      <c r="G53" s="167" t="s">
        <v>49</v>
      </c>
      <c r="H53" s="173" t="s">
        <v>48</v>
      </c>
      <c r="I53" s="170" t="s">
        <v>49</v>
      </c>
      <c r="J53" s="171" t="s">
        <v>53</v>
      </c>
      <c r="K53" s="172" t="s">
        <v>49</v>
      </c>
      <c r="L53" s="173" t="s">
        <v>48</v>
      </c>
      <c r="M53" s="170" t="s">
        <v>49</v>
      </c>
    </row>
    <row r="54" spans="1:18" ht="14.1" customHeight="1" outlineLevel="1">
      <c r="A54" s="3">
        <v>9</v>
      </c>
      <c r="C54" s="21" t="s">
        <v>9</v>
      </c>
      <c r="D54" s="135" t="s">
        <v>54</v>
      </c>
      <c r="E54" s="174" t="s">
        <v>49</v>
      </c>
      <c r="F54" s="171" t="s">
        <v>53</v>
      </c>
      <c r="G54" s="172" t="s">
        <v>49</v>
      </c>
      <c r="H54" s="3"/>
      <c r="J54" s="207" t="s">
        <v>52</v>
      </c>
      <c r="K54" s="137" t="s">
        <v>49</v>
      </c>
      <c r="L54" s="175" t="s">
        <v>50</v>
      </c>
      <c r="M54" s="141" t="s">
        <v>49</v>
      </c>
    </row>
    <row r="55" spans="1:18" s="3" customFormat="1" ht="14.1" customHeight="1" outlineLevel="1">
      <c r="A55" s="3">
        <v>9</v>
      </c>
      <c r="B55" s="127"/>
      <c r="C55" s="203" t="s">
        <v>10</v>
      </c>
      <c r="D55" s="176" t="s">
        <v>55</v>
      </c>
      <c r="E55" s="177" t="s">
        <v>49</v>
      </c>
      <c r="F55" s="216" t="s">
        <v>57</v>
      </c>
      <c r="G55" s="129"/>
      <c r="H55" s="85"/>
      <c r="I55" s="129"/>
      <c r="J55" s="183" t="s">
        <v>61</v>
      </c>
      <c r="K55" s="183" t="s">
        <v>49</v>
      </c>
      <c r="L55" s="218" t="s">
        <v>58</v>
      </c>
      <c r="M55" s="218" t="s">
        <v>49</v>
      </c>
    </row>
    <row r="56" spans="1:18" s="11" customFormat="1" ht="14.1" customHeight="1" outlineLevel="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43212</v>
      </c>
      <c r="F56" s="30" t="s">
        <v>13</v>
      </c>
      <c r="G56" s="31">
        <f>E56+1</f>
        <v>43213</v>
      </c>
      <c r="H56" s="30" t="s">
        <v>4</v>
      </c>
      <c r="I56" s="31">
        <f>G56+1</f>
        <v>43214</v>
      </c>
      <c r="J56" s="30" t="s">
        <v>17</v>
      </c>
      <c r="K56" s="31">
        <f>I56+1</f>
        <v>43215</v>
      </c>
      <c r="L56" s="30" t="s">
        <v>6</v>
      </c>
      <c r="M56" s="98">
        <f>K56+1</f>
        <v>43216</v>
      </c>
    </row>
    <row r="57" spans="1:18" s="23" customFormat="1" ht="14.1" customHeight="1" outlineLevel="1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9"/>
    </row>
    <row r="58" spans="1:18" ht="14.1" customHeight="1" outlineLevel="1">
      <c r="A58" s="3">
        <v>10</v>
      </c>
      <c r="C58" s="21" t="s">
        <v>7</v>
      </c>
      <c r="D58" s="88"/>
      <c r="E58" s="89"/>
      <c r="F58" s="88"/>
      <c r="G58" s="89"/>
      <c r="H58" s="88"/>
      <c r="I58" s="89"/>
      <c r="J58" s="88"/>
      <c r="K58" s="89"/>
      <c r="L58" s="88"/>
      <c r="M58" s="101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90" t="s">
        <v>18</v>
      </c>
      <c r="E59" s="89"/>
      <c r="F59" s="90" t="s">
        <v>18</v>
      </c>
      <c r="G59" s="89"/>
      <c r="H59" s="90" t="s">
        <v>18</v>
      </c>
      <c r="I59" s="89"/>
      <c r="J59" s="90" t="s">
        <v>18</v>
      </c>
      <c r="K59" s="89"/>
      <c r="L59" s="90" t="s">
        <v>18</v>
      </c>
      <c r="M59" s="101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91"/>
      <c r="E60" s="89"/>
      <c r="F60" s="91"/>
      <c r="G60" s="89"/>
      <c r="H60" s="91"/>
      <c r="I60" s="89"/>
      <c r="J60" s="91"/>
      <c r="K60" s="89"/>
      <c r="L60" s="91"/>
      <c r="M60" s="101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91"/>
      <c r="E61" s="89"/>
      <c r="F61" s="91"/>
      <c r="G61" s="89"/>
      <c r="H61" s="91"/>
      <c r="I61" s="89"/>
      <c r="J61" s="91"/>
      <c r="K61" s="89"/>
      <c r="L61" s="91"/>
      <c r="M61" s="101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30" t="s">
        <v>3</v>
      </c>
      <c r="E62" s="31">
        <f>E56+7</f>
        <v>43219</v>
      </c>
      <c r="F62" s="30" t="s">
        <v>13</v>
      </c>
      <c r="G62" s="31">
        <f>E62+1</f>
        <v>43220</v>
      </c>
      <c r="H62" s="30" t="s">
        <v>4</v>
      </c>
      <c r="I62" s="31">
        <f>G62+1</f>
        <v>43221</v>
      </c>
      <c r="J62" s="30" t="s">
        <v>17</v>
      </c>
      <c r="K62" s="31">
        <f>I62+1</f>
        <v>43222</v>
      </c>
      <c r="L62" s="30" t="s">
        <v>6</v>
      </c>
      <c r="M62" s="98">
        <f>K62+1</f>
        <v>43223</v>
      </c>
    </row>
    <row r="63" spans="1:18" s="23" customFormat="1" ht="14.1" customHeight="1" outlineLevel="1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9"/>
    </row>
    <row r="64" spans="1:18" ht="14.1" customHeight="1" outlineLevel="1">
      <c r="A64" s="3">
        <v>0</v>
      </c>
      <c r="C64" s="21" t="s">
        <v>7</v>
      </c>
      <c r="D64" s="88"/>
      <c r="E64" s="89"/>
      <c r="F64" s="88"/>
      <c r="G64" s="89"/>
      <c r="H64" s="88"/>
      <c r="I64" s="89"/>
      <c r="J64" s="88"/>
      <c r="K64" s="89"/>
      <c r="L64" s="88"/>
      <c r="M64" s="101"/>
      <c r="N64" s="3"/>
    </row>
    <row r="65" spans="1:15" ht="14.1" customHeight="1" outlineLevel="1">
      <c r="A65" s="3">
        <v>0</v>
      </c>
      <c r="C65" s="21" t="s">
        <v>8</v>
      </c>
      <c r="D65" s="90" t="s">
        <v>18</v>
      </c>
      <c r="E65" s="89"/>
      <c r="F65" s="90" t="s">
        <v>18</v>
      </c>
      <c r="G65" s="89"/>
      <c r="H65" s="90" t="s">
        <v>18</v>
      </c>
      <c r="I65" s="89"/>
      <c r="J65" s="90" t="s">
        <v>18</v>
      </c>
      <c r="K65" s="89"/>
      <c r="L65" s="90" t="s">
        <v>18</v>
      </c>
      <c r="M65" s="101"/>
      <c r="N65" s="3"/>
    </row>
    <row r="66" spans="1:15" ht="14.1" customHeight="1" outlineLevel="1">
      <c r="A66" s="3">
        <v>0</v>
      </c>
      <c r="C66" s="21" t="s">
        <v>9</v>
      </c>
      <c r="D66" s="91"/>
      <c r="E66" s="89"/>
      <c r="F66" s="91"/>
      <c r="G66" s="89"/>
      <c r="H66" s="91"/>
      <c r="I66" s="89"/>
      <c r="J66" s="91"/>
      <c r="K66" s="89"/>
      <c r="L66" s="91"/>
      <c r="M66" s="101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1"/>
      <c r="E67" s="89"/>
      <c r="F67" s="91"/>
      <c r="G67" s="89"/>
      <c r="H67" s="91"/>
      <c r="I67" s="89"/>
      <c r="J67" s="91"/>
      <c r="K67" s="89"/>
      <c r="L67" s="91"/>
      <c r="M67" s="101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43226</v>
      </c>
      <c r="F68" s="30" t="s">
        <v>13</v>
      </c>
      <c r="G68" s="31">
        <f>E68+1</f>
        <v>43227</v>
      </c>
      <c r="H68" s="30" t="s">
        <v>4</v>
      </c>
      <c r="I68" s="31">
        <f>G68+1</f>
        <v>43228</v>
      </c>
      <c r="J68" s="30" t="s">
        <v>17</v>
      </c>
      <c r="K68" s="31">
        <f>I68+1</f>
        <v>43229</v>
      </c>
      <c r="L68" s="30" t="s">
        <v>6</v>
      </c>
      <c r="M68" s="98">
        <f>K68+1</f>
        <v>43230</v>
      </c>
    </row>
    <row r="69" spans="1:15" s="23" customFormat="1" ht="14.1" customHeight="1" outlineLevel="1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9"/>
    </row>
    <row r="70" spans="1:15" ht="14.1" customHeight="1" outlineLevel="1">
      <c r="A70" s="3">
        <v>0</v>
      </c>
      <c r="C70" s="21" t="s">
        <v>7</v>
      </c>
      <c r="D70" s="165" t="s">
        <v>48</v>
      </c>
      <c r="E70" s="166" t="s">
        <v>49</v>
      </c>
      <c r="F70" s="153" t="s">
        <v>50</v>
      </c>
      <c r="G70" s="141" t="s">
        <v>49</v>
      </c>
      <c r="H70" s="167" t="s">
        <v>51</v>
      </c>
      <c r="I70" s="167" t="s">
        <v>49</v>
      </c>
      <c r="J70" s="181" t="s">
        <v>59</v>
      </c>
      <c r="K70" s="181" t="s">
        <v>49</v>
      </c>
      <c r="L70" s="168" t="s">
        <v>51</v>
      </c>
      <c r="M70" s="169" t="s">
        <v>49</v>
      </c>
    </row>
    <row r="71" spans="1:15" ht="14.1" customHeight="1" outlineLevel="1">
      <c r="A71" s="3">
        <v>0</v>
      </c>
      <c r="C71" s="21" t="s">
        <v>8</v>
      </c>
      <c r="D71" s="136" t="s">
        <v>52</v>
      </c>
      <c r="E71" s="137" t="s">
        <v>49</v>
      </c>
      <c r="F71" s="167" t="s">
        <v>51</v>
      </c>
      <c r="G71" s="167" t="s">
        <v>49</v>
      </c>
      <c r="H71" s="165" t="s">
        <v>48</v>
      </c>
      <c r="I71" s="170" t="s">
        <v>49</v>
      </c>
      <c r="J71" s="171" t="s">
        <v>53</v>
      </c>
      <c r="K71" s="172" t="s">
        <v>49</v>
      </c>
      <c r="L71" s="173" t="s">
        <v>48</v>
      </c>
      <c r="M71" s="170" t="s">
        <v>49</v>
      </c>
    </row>
    <row r="72" spans="1:15" ht="14.1" customHeight="1" outlineLevel="1">
      <c r="A72" s="3">
        <v>0</v>
      </c>
      <c r="C72" s="21" t="s">
        <v>9</v>
      </c>
      <c r="D72" s="135" t="s">
        <v>54</v>
      </c>
      <c r="E72" s="174" t="s">
        <v>49</v>
      </c>
      <c r="F72" s="171" t="s">
        <v>53</v>
      </c>
      <c r="G72" s="172" t="s">
        <v>49</v>
      </c>
      <c r="J72" s="136" t="s">
        <v>52</v>
      </c>
      <c r="K72" s="137" t="s">
        <v>49</v>
      </c>
      <c r="L72" s="175" t="s">
        <v>50</v>
      </c>
      <c r="M72" s="141" t="s">
        <v>49</v>
      </c>
    </row>
    <row r="73" spans="1:15" s="3" customFormat="1" ht="14.1" customHeight="1" outlineLevel="1">
      <c r="A73" s="3">
        <v>0</v>
      </c>
      <c r="B73" s="16"/>
      <c r="C73" s="21" t="s">
        <v>10</v>
      </c>
      <c r="D73" s="176" t="s">
        <v>55</v>
      </c>
      <c r="E73" s="182" t="s">
        <v>60</v>
      </c>
      <c r="F73" s="179" t="s">
        <v>57</v>
      </c>
      <c r="G73" s="179" t="s">
        <v>49</v>
      </c>
      <c r="H73" s="9"/>
      <c r="I73" s="118"/>
      <c r="J73" s="183" t="s">
        <v>61</v>
      </c>
      <c r="K73" s="183" t="s">
        <v>49</v>
      </c>
      <c r="L73" s="180" t="s">
        <v>58</v>
      </c>
      <c r="M73" s="180" t="s">
        <v>49</v>
      </c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43233</v>
      </c>
      <c r="F74" s="30" t="s">
        <v>13</v>
      </c>
      <c r="G74" s="31">
        <f>E74+1</f>
        <v>43234</v>
      </c>
      <c r="H74" s="30" t="s">
        <v>4</v>
      </c>
      <c r="I74" s="31">
        <f>G74+1</f>
        <v>43235</v>
      </c>
      <c r="J74" s="30" t="s">
        <v>17</v>
      </c>
      <c r="K74" s="31">
        <f>I74+1</f>
        <v>43236</v>
      </c>
      <c r="L74" s="30" t="s">
        <v>6</v>
      </c>
      <c r="M74" s="98">
        <f>K74+1</f>
        <v>43237</v>
      </c>
    </row>
    <row r="75" spans="1:15" s="23" customFormat="1" ht="14.1" customHeight="1" outlineLevel="1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9"/>
    </row>
    <row r="76" spans="1:15" ht="14.1" customHeight="1" outlineLevel="1">
      <c r="A76" s="3">
        <v>11</v>
      </c>
      <c r="C76" s="21" t="s">
        <v>7</v>
      </c>
      <c r="D76" s="165" t="s">
        <v>48</v>
      </c>
      <c r="E76" s="166" t="s">
        <v>49</v>
      </c>
      <c r="F76" s="153" t="s">
        <v>50</v>
      </c>
      <c r="G76" s="141" t="s">
        <v>49</v>
      </c>
      <c r="H76" s="167" t="s">
        <v>51</v>
      </c>
      <c r="I76" s="167" t="s">
        <v>49</v>
      </c>
      <c r="J76" s="181" t="s">
        <v>59</v>
      </c>
      <c r="K76" s="181" t="s">
        <v>49</v>
      </c>
      <c r="L76" s="168" t="s">
        <v>51</v>
      </c>
      <c r="M76" s="169" t="s">
        <v>49</v>
      </c>
    </row>
    <row r="77" spans="1:15" ht="14.1" customHeight="1" outlineLevel="1">
      <c r="A77" s="3">
        <v>11</v>
      </c>
      <c r="C77" s="21" t="s">
        <v>8</v>
      </c>
      <c r="D77" s="136" t="s">
        <v>52</v>
      </c>
      <c r="E77" s="137" t="s">
        <v>49</v>
      </c>
      <c r="F77" s="167" t="s">
        <v>51</v>
      </c>
      <c r="G77" s="167" t="s">
        <v>49</v>
      </c>
      <c r="H77" s="165" t="s">
        <v>48</v>
      </c>
      <c r="I77" s="170" t="s">
        <v>49</v>
      </c>
      <c r="J77" s="171" t="s">
        <v>53</v>
      </c>
      <c r="K77" s="172" t="s">
        <v>49</v>
      </c>
      <c r="L77" s="173" t="s">
        <v>48</v>
      </c>
      <c r="M77" s="170" t="s">
        <v>49</v>
      </c>
    </row>
    <row r="78" spans="1:15" ht="14.1" customHeight="1" outlineLevel="1">
      <c r="A78" s="3">
        <v>11</v>
      </c>
      <c r="C78" s="21" t="s">
        <v>9</v>
      </c>
      <c r="D78" s="135" t="s">
        <v>54</v>
      </c>
      <c r="E78" s="174" t="s">
        <v>49</v>
      </c>
      <c r="F78" s="171" t="s">
        <v>53</v>
      </c>
      <c r="G78" s="172" t="s">
        <v>49</v>
      </c>
      <c r="H78" s="68"/>
      <c r="I78" s="69"/>
      <c r="J78" s="136" t="s">
        <v>52</v>
      </c>
      <c r="K78" s="137" t="s">
        <v>49</v>
      </c>
      <c r="L78" s="175" t="s">
        <v>50</v>
      </c>
      <c r="M78" s="141" t="s">
        <v>49</v>
      </c>
      <c r="O78" s="20"/>
    </row>
    <row r="79" spans="1:15" ht="14.1" customHeight="1" outlineLevel="1">
      <c r="A79" s="3">
        <v>11</v>
      </c>
      <c r="C79" s="21" t="s">
        <v>10</v>
      </c>
      <c r="D79" s="176" t="s">
        <v>55</v>
      </c>
      <c r="E79" s="182" t="s">
        <v>60</v>
      </c>
      <c r="F79" s="179" t="s">
        <v>57</v>
      </c>
      <c r="G79" s="179" t="s">
        <v>49</v>
      </c>
      <c r="H79" s="9"/>
      <c r="I79" s="118"/>
      <c r="J79" s="183" t="s">
        <v>61</v>
      </c>
      <c r="K79" s="183" t="s">
        <v>49</v>
      </c>
      <c r="L79" s="180" t="s">
        <v>58</v>
      </c>
      <c r="M79" s="180" t="s">
        <v>49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43240</v>
      </c>
      <c r="F80" s="30" t="s">
        <v>13</v>
      </c>
      <c r="G80" s="31">
        <f>E80+1</f>
        <v>43241</v>
      </c>
      <c r="H80" s="30" t="s">
        <v>4</v>
      </c>
      <c r="I80" s="31">
        <f>G80+1</f>
        <v>43242</v>
      </c>
      <c r="J80" s="30" t="s">
        <v>17</v>
      </c>
      <c r="K80" s="31">
        <f>I80+1</f>
        <v>43243</v>
      </c>
      <c r="L80" s="30" t="s">
        <v>6</v>
      </c>
      <c r="M80" s="98">
        <f>K80+1</f>
        <v>43244</v>
      </c>
    </row>
    <row r="81" spans="1:13" s="23" customFormat="1" ht="14.1" customHeight="1" outlineLevel="1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9"/>
    </row>
    <row r="82" spans="1:13" ht="14.1" customHeight="1" outlineLevel="1">
      <c r="A82" s="3">
        <v>12</v>
      </c>
      <c r="C82" s="21" t="s">
        <v>7</v>
      </c>
      <c r="D82" s="165" t="s">
        <v>48</v>
      </c>
      <c r="E82" s="166" t="s">
        <v>49</v>
      </c>
      <c r="F82" s="153" t="s">
        <v>50</v>
      </c>
      <c r="G82" s="141" t="s">
        <v>49</v>
      </c>
      <c r="H82" s="167" t="s">
        <v>51</v>
      </c>
      <c r="I82" s="167" t="s">
        <v>49</v>
      </c>
      <c r="J82" s="181" t="s">
        <v>59</v>
      </c>
      <c r="K82" s="181" t="s">
        <v>49</v>
      </c>
      <c r="L82" s="168" t="s">
        <v>51</v>
      </c>
      <c r="M82" s="169" t="s">
        <v>49</v>
      </c>
    </row>
    <row r="83" spans="1:13" ht="14.1" customHeight="1" outlineLevel="1">
      <c r="A83" s="3">
        <v>12</v>
      </c>
      <c r="C83" s="21" t="s">
        <v>8</v>
      </c>
      <c r="D83" s="136" t="s">
        <v>52</v>
      </c>
      <c r="E83" s="137" t="s">
        <v>49</v>
      </c>
      <c r="F83" s="207" t="s">
        <v>52</v>
      </c>
      <c r="G83" s="137" t="s">
        <v>49</v>
      </c>
      <c r="H83" s="165" t="s">
        <v>48</v>
      </c>
      <c r="I83" s="170" t="s">
        <v>49</v>
      </c>
      <c r="J83" s="171" t="s">
        <v>53</v>
      </c>
      <c r="K83" s="172" t="s">
        <v>49</v>
      </c>
      <c r="L83" s="173" t="s">
        <v>48</v>
      </c>
      <c r="M83" s="170" t="s">
        <v>49</v>
      </c>
    </row>
    <row r="84" spans="1:13" ht="14.1" customHeight="1" outlineLevel="1">
      <c r="A84" s="3">
        <v>12</v>
      </c>
      <c r="C84" s="21" t="s">
        <v>9</v>
      </c>
      <c r="D84" s="135" t="s">
        <v>54</v>
      </c>
      <c r="E84" s="174" t="s">
        <v>49</v>
      </c>
      <c r="F84" s="171" t="s">
        <v>53</v>
      </c>
      <c r="G84" s="172" t="s">
        <v>49</v>
      </c>
      <c r="J84" s="136" t="s">
        <v>52</v>
      </c>
      <c r="K84" s="137" t="s">
        <v>49</v>
      </c>
      <c r="L84" s="175" t="s">
        <v>50</v>
      </c>
      <c r="M84" s="141" t="s">
        <v>49</v>
      </c>
    </row>
    <row r="85" spans="1:13" ht="14.1" customHeight="1" outlineLevel="1">
      <c r="A85" s="3">
        <v>12</v>
      </c>
      <c r="C85" s="21" t="s">
        <v>10</v>
      </c>
      <c r="D85" s="176" t="s">
        <v>55</v>
      </c>
      <c r="E85" s="182" t="s">
        <v>60</v>
      </c>
      <c r="F85" s="179" t="s">
        <v>57</v>
      </c>
      <c r="G85" s="179" t="s">
        <v>49</v>
      </c>
      <c r="H85" s="9"/>
      <c r="I85" s="118"/>
      <c r="J85" s="183" t="s">
        <v>61</v>
      </c>
      <c r="K85" s="183" t="s">
        <v>49</v>
      </c>
      <c r="L85" s="180" t="s">
        <v>58</v>
      </c>
      <c r="M85" s="180" t="s">
        <v>49</v>
      </c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43247</v>
      </c>
      <c r="F86" s="30" t="s">
        <v>13</v>
      </c>
      <c r="G86" s="31">
        <f>E86+1</f>
        <v>43248</v>
      </c>
      <c r="H86" s="30" t="s">
        <v>4</v>
      </c>
      <c r="I86" s="31">
        <f>G86+1</f>
        <v>43249</v>
      </c>
      <c r="J86" s="30" t="s">
        <v>17</v>
      </c>
      <c r="K86" s="31">
        <f>I86+1</f>
        <v>43250</v>
      </c>
      <c r="L86" s="30" t="s">
        <v>6</v>
      </c>
      <c r="M86" s="98">
        <f>K86+1</f>
        <v>43251</v>
      </c>
    </row>
    <row r="87" spans="1:13" s="23" customFormat="1" ht="14.1" customHeight="1" outlineLevel="1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9"/>
    </row>
    <row r="88" spans="1:13" ht="14.1" customHeight="1" outlineLevel="1">
      <c r="A88" s="3">
        <v>13</v>
      </c>
      <c r="C88" s="21" t="s">
        <v>7</v>
      </c>
      <c r="D88" s="165" t="s">
        <v>48</v>
      </c>
      <c r="E88" s="166" t="s">
        <v>49</v>
      </c>
      <c r="F88" s="153" t="s">
        <v>50</v>
      </c>
      <c r="G88" s="141" t="s">
        <v>49</v>
      </c>
      <c r="J88" s="181" t="s">
        <v>59</v>
      </c>
      <c r="K88" s="181" t="s">
        <v>49</v>
      </c>
      <c r="L88" s="167" t="s">
        <v>51</v>
      </c>
      <c r="M88" s="167" t="s">
        <v>49</v>
      </c>
    </row>
    <row r="89" spans="1:13" ht="14.1" customHeight="1" outlineLevel="1">
      <c r="A89" s="3">
        <v>13</v>
      </c>
      <c r="C89" s="21" t="s">
        <v>8</v>
      </c>
      <c r="D89" s="136" t="s">
        <v>52</v>
      </c>
      <c r="E89" s="137" t="s">
        <v>49</v>
      </c>
      <c r="F89" s="207" t="s">
        <v>52</v>
      </c>
      <c r="G89" s="137" t="s">
        <v>49</v>
      </c>
      <c r="H89" s="165" t="s">
        <v>48</v>
      </c>
      <c r="I89" s="170" t="s">
        <v>49</v>
      </c>
      <c r="J89" s="171" t="s">
        <v>53</v>
      </c>
      <c r="K89" s="172" t="s">
        <v>49</v>
      </c>
      <c r="L89" s="173" t="s">
        <v>48</v>
      </c>
      <c r="M89" s="170" t="s">
        <v>49</v>
      </c>
    </row>
    <row r="90" spans="1:13" ht="14.1" customHeight="1" outlineLevel="1">
      <c r="A90" s="3">
        <v>13</v>
      </c>
      <c r="C90" s="21" t="s">
        <v>9</v>
      </c>
      <c r="D90" s="135" t="s">
        <v>54</v>
      </c>
      <c r="E90" s="174" t="s">
        <v>49</v>
      </c>
      <c r="F90" s="171" t="s">
        <v>53</v>
      </c>
      <c r="G90" s="172" t="s">
        <v>49</v>
      </c>
      <c r="J90" s="136" t="s">
        <v>52</v>
      </c>
      <c r="K90" s="137" t="s">
        <v>49</v>
      </c>
      <c r="L90" s="175" t="s">
        <v>50</v>
      </c>
      <c r="M90" s="141" t="s">
        <v>49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68"/>
      <c r="E91" s="182" t="s">
        <v>60</v>
      </c>
      <c r="F91" s="179" t="s">
        <v>57</v>
      </c>
      <c r="G91" s="182" t="s">
        <v>60</v>
      </c>
      <c r="H91" s="9"/>
      <c r="I91" s="118"/>
      <c r="J91" s="183" t="s">
        <v>61</v>
      </c>
      <c r="K91" s="183" t="s">
        <v>49</v>
      </c>
      <c r="L91" s="180" t="s">
        <v>58</v>
      </c>
      <c r="M91" s="180" t="s">
        <v>49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43254</v>
      </c>
      <c r="F92" s="30" t="s">
        <v>13</v>
      </c>
      <c r="G92" s="31">
        <f>E92+1</f>
        <v>43255</v>
      </c>
      <c r="H92" s="30" t="s">
        <v>4</v>
      </c>
      <c r="I92" s="31">
        <f>G92+1</f>
        <v>43256</v>
      </c>
      <c r="J92" s="30" t="s">
        <v>17</v>
      </c>
      <c r="K92" s="31">
        <f>I92+1</f>
        <v>43257</v>
      </c>
      <c r="L92" s="30" t="s">
        <v>6</v>
      </c>
      <c r="M92" s="98">
        <f>K92+1</f>
        <v>43258</v>
      </c>
    </row>
    <row r="93" spans="1:13" s="23" customFormat="1" ht="14.1" customHeight="1" outlineLevel="1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9"/>
    </row>
    <row r="94" spans="1:13" ht="14.1" customHeight="1" outlineLevel="1">
      <c r="A94" s="3">
        <v>14</v>
      </c>
      <c r="C94" s="21" t="s">
        <v>7</v>
      </c>
      <c r="D94" s="165" t="s">
        <v>48</v>
      </c>
      <c r="E94" s="166" t="s">
        <v>49</v>
      </c>
      <c r="F94" s="153" t="s">
        <v>50</v>
      </c>
      <c r="G94" s="141" t="s">
        <v>49</v>
      </c>
      <c r="H94" s="135" t="s">
        <v>54</v>
      </c>
      <c r="I94" s="174" t="s">
        <v>49</v>
      </c>
      <c r="J94" s="181" t="s">
        <v>59</v>
      </c>
      <c r="K94" s="181" t="s">
        <v>49</v>
      </c>
      <c r="L94" s="167" t="s">
        <v>51</v>
      </c>
      <c r="M94" s="167" t="s">
        <v>49</v>
      </c>
    </row>
    <row r="95" spans="1:13" ht="14.1" customHeight="1" outlineLevel="1">
      <c r="A95" s="3">
        <v>14</v>
      </c>
      <c r="C95" s="21" t="s">
        <v>8</v>
      </c>
      <c r="D95" s="136" t="s">
        <v>52</v>
      </c>
      <c r="E95" s="137" t="s">
        <v>49</v>
      </c>
      <c r="F95" s="68"/>
      <c r="G95" s="69"/>
      <c r="H95" s="165" t="s">
        <v>48</v>
      </c>
      <c r="I95" s="170" t="s">
        <v>49</v>
      </c>
      <c r="J95" s="171" t="s">
        <v>53</v>
      </c>
      <c r="K95" s="172" t="s">
        <v>49</v>
      </c>
      <c r="L95" s="173" t="s">
        <v>48</v>
      </c>
      <c r="M95" s="170" t="s">
        <v>49</v>
      </c>
    </row>
    <row r="96" spans="1:13" ht="14.1" customHeight="1" outlineLevel="1">
      <c r="A96" s="3">
        <v>14</v>
      </c>
      <c r="C96" s="21" t="s">
        <v>9</v>
      </c>
      <c r="D96" s="135" t="s">
        <v>54</v>
      </c>
      <c r="E96" s="174" t="s">
        <v>49</v>
      </c>
      <c r="F96" s="171" t="s">
        <v>53</v>
      </c>
      <c r="G96" s="172" t="s">
        <v>49</v>
      </c>
      <c r="H96" s="165" t="s">
        <v>48</v>
      </c>
      <c r="I96" s="170" t="s">
        <v>49</v>
      </c>
      <c r="J96" s="136" t="s">
        <v>52</v>
      </c>
      <c r="K96" s="137" t="s">
        <v>49</v>
      </c>
      <c r="L96" s="175" t="s">
        <v>50</v>
      </c>
      <c r="M96" s="141" t="s">
        <v>49</v>
      </c>
    </row>
    <row r="97" spans="1:13" s="3" customFormat="1" ht="14.1" customHeight="1" outlineLevel="1">
      <c r="A97" s="3">
        <v>14</v>
      </c>
      <c r="B97" s="16"/>
      <c r="C97" s="21" t="s">
        <v>10</v>
      </c>
      <c r="D97" s="68"/>
      <c r="E97" s="182" t="s">
        <v>60</v>
      </c>
      <c r="F97" s="179" t="s">
        <v>57</v>
      </c>
      <c r="G97" s="182" t="s">
        <v>60</v>
      </c>
      <c r="H97" s="9"/>
      <c r="I97" s="118"/>
      <c r="J97" s="183" t="s">
        <v>61</v>
      </c>
      <c r="K97" s="183" t="s">
        <v>49</v>
      </c>
      <c r="L97" s="180" t="s">
        <v>58</v>
      </c>
      <c r="M97" s="180" t="s">
        <v>49</v>
      </c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43261</v>
      </c>
      <c r="F98" s="30" t="s">
        <v>13</v>
      </c>
      <c r="G98" s="31">
        <f>E98+1</f>
        <v>43262</v>
      </c>
      <c r="H98" s="30" t="s">
        <v>4</v>
      </c>
      <c r="I98" s="31">
        <f>G98+1</f>
        <v>43263</v>
      </c>
      <c r="J98" s="30" t="s">
        <v>17</v>
      </c>
      <c r="K98" s="31">
        <f>I98+1</f>
        <v>43264</v>
      </c>
      <c r="L98" s="30" t="s">
        <v>6</v>
      </c>
      <c r="M98" s="98">
        <f>K98+1</f>
        <v>43265</v>
      </c>
    </row>
    <row r="99" spans="1:13" s="23" customFormat="1" ht="14.1" customHeight="1" outlineLevel="1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9"/>
    </row>
    <row r="100" spans="1:13" ht="14.1" customHeight="1" outlineLevel="1">
      <c r="A100" s="3">
        <v>15</v>
      </c>
      <c r="C100" s="21" t="s">
        <v>7</v>
      </c>
      <c r="D100" s="173" t="s">
        <v>48</v>
      </c>
      <c r="E100" s="166" t="s">
        <v>49</v>
      </c>
      <c r="F100" s="175" t="s">
        <v>50</v>
      </c>
      <c r="G100" s="141" t="s">
        <v>49</v>
      </c>
      <c r="H100" s="131" t="s">
        <v>54</v>
      </c>
      <c r="I100" s="174" t="s">
        <v>49</v>
      </c>
      <c r="J100" s="215" t="s">
        <v>59</v>
      </c>
      <c r="K100" s="215" t="s">
        <v>49</v>
      </c>
      <c r="L100" s="167" t="s">
        <v>51</v>
      </c>
      <c r="M100" s="167" t="s">
        <v>49</v>
      </c>
    </row>
    <row r="101" spans="1:13" ht="14.1" customHeight="1" outlineLevel="1">
      <c r="A101" s="3">
        <v>15</v>
      </c>
      <c r="C101" s="21" t="s">
        <v>8</v>
      </c>
      <c r="D101" s="207" t="s">
        <v>52</v>
      </c>
      <c r="E101" s="137" t="s">
        <v>49</v>
      </c>
      <c r="F101" s="9"/>
      <c r="G101" s="118"/>
      <c r="H101" s="173" t="s">
        <v>48</v>
      </c>
      <c r="I101" s="170" t="s">
        <v>49</v>
      </c>
      <c r="J101" s="215" t="s">
        <v>59</v>
      </c>
      <c r="K101" s="215" t="s">
        <v>49</v>
      </c>
      <c r="L101" s="173" t="s">
        <v>48</v>
      </c>
      <c r="M101" s="170" t="s">
        <v>49</v>
      </c>
    </row>
    <row r="102" spans="1:13" ht="14.1" customHeight="1" outlineLevel="1">
      <c r="A102" s="3">
        <v>15</v>
      </c>
      <c r="C102" s="21" t="s">
        <v>9</v>
      </c>
      <c r="D102" s="131" t="s">
        <v>54</v>
      </c>
      <c r="E102" s="174" t="s">
        <v>49</v>
      </c>
      <c r="F102" s="179" t="s">
        <v>57</v>
      </c>
      <c r="G102" s="179" t="s">
        <v>49</v>
      </c>
      <c r="H102" s="165" t="s">
        <v>48</v>
      </c>
      <c r="I102" s="170" t="s">
        <v>49</v>
      </c>
      <c r="J102" s="207" t="s">
        <v>52</v>
      </c>
      <c r="K102" s="137" t="s">
        <v>49</v>
      </c>
      <c r="L102" s="9"/>
      <c r="M102" s="118"/>
    </row>
    <row r="103" spans="1:13" s="3" customFormat="1" ht="14.1" customHeight="1" outlineLevel="1">
      <c r="A103" s="3">
        <v>15</v>
      </c>
      <c r="B103" s="127"/>
      <c r="C103" s="128" t="s">
        <v>10</v>
      </c>
      <c r="D103" s="2"/>
      <c r="E103" s="182" t="s">
        <v>60</v>
      </c>
      <c r="H103" s="85"/>
      <c r="I103" s="129"/>
      <c r="J103" s="217" t="s">
        <v>61</v>
      </c>
      <c r="K103" s="217" t="s">
        <v>49</v>
      </c>
      <c r="L103" s="218" t="s">
        <v>58</v>
      </c>
      <c r="M103" s="218" t="s">
        <v>49</v>
      </c>
    </row>
    <row r="104" spans="1:13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21"/>
    </row>
    <row r="105" spans="1:13" s="3" customFormat="1" ht="14.1" customHeight="1" outlineLevel="1">
      <c r="D105" s="23"/>
      <c r="E105" s="6"/>
      <c r="G105" s="37"/>
      <c r="I105" s="21"/>
      <c r="K105" s="6"/>
      <c r="M105" s="100"/>
    </row>
    <row r="106" spans="1:13" s="3" customFormat="1" ht="14.1" customHeight="1" outlineLevel="1">
      <c r="D106" s="243" t="s">
        <v>48</v>
      </c>
      <c r="E106" s="231">
        <f>COUNTIF(D4:M103, "Παθολ. Γ")</f>
        <v>45</v>
      </c>
      <c r="F106" s="232">
        <v>90</v>
      </c>
      <c r="G106" s="79" t="s">
        <v>76</v>
      </c>
      <c r="H106" s="78"/>
      <c r="I106" s="80"/>
      <c r="J106" s="78"/>
      <c r="K106" s="6"/>
      <c r="M106" s="6"/>
    </row>
    <row r="107" spans="1:13" s="3" customFormat="1" ht="14.1" customHeight="1" outlineLevel="1">
      <c r="D107" s="238" t="s">
        <v>52</v>
      </c>
      <c r="E107" s="231">
        <f>COUNTIF(D4:M104, "Χειρ. Γ")</f>
        <v>30</v>
      </c>
      <c r="F107" s="233">
        <v>60</v>
      </c>
      <c r="G107" s="37" t="s">
        <v>76</v>
      </c>
      <c r="I107" s="6"/>
      <c r="K107" s="6"/>
      <c r="M107" s="6"/>
    </row>
    <row r="108" spans="1:13" s="3" customFormat="1" ht="14.1" customHeight="1" outlineLevel="1">
      <c r="D108" s="235" t="s">
        <v>54</v>
      </c>
      <c r="E108" s="231">
        <f>COUNTIF(D4:M103, "Αναισθ")</f>
        <v>15</v>
      </c>
      <c r="F108" s="232">
        <v>30</v>
      </c>
      <c r="G108" s="79" t="s">
        <v>76</v>
      </c>
      <c r="H108" s="80"/>
      <c r="I108" s="78"/>
      <c r="J108" s="78"/>
    </row>
    <row r="109" spans="1:13" s="3" customFormat="1" ht="14.1" customHeight="1" outlineLevel="1">
      <c r="D109" s="244" t="s">
        <v>57</v>
      </c>
      <c r="E109" s="231">
        <f>COUNTIF(D4:M103, "ΝΧ")</f>
        <v>15</v>
      </c>
      <c r="F109" s="233">
        <v>30</v>
      </c>
      <c r="G109" s="92" t="s">
        <v>76</v>
      </c>
      <c r="H109" s="4"/>
    </row>
    <row r="110" spans="1:13" ht="14.1" customHeight="1" outlineLevel="1">
      <c r="C110" s="50"/>
      <c r="D110" s="245" t="s">
        <v>50</v>
      </c>
      <c r="E110" s="231">
        <f>COUNTIF(D4:M103, "Μαιευτ")</f>
        <v>38</v>
      </c>
      <c r="F110" s="234">
        <v>75</v>
      </c>
      <c r="G110" s="92" t="s">
        <v>76</v>
      </c>
      <c r="H110" s="94"/>
      <c r="I110" s="96"/>
      <c r="J110" s="94"/>
      <c r="K110" s="94"/>
      <c r="L110" s="94"/>
      <c r="M110" s="3"/>
    </row>
    <row r="111" spans="1:13" ht="14.1" customHeight="1" outlineLevel="1">
      <c r="C111" s="50"/>
      <c r="D111" s="246" t="s">
        <v>51</v>
      </c>
      <c r="E111" s="231">
        <f>COUNTIF(D4:M103, "Παιδιατρ.")</f>
        <v>38</v>
      </c>
      <c r="F111" s="234">
        <v>75</v>
      </c>
      <c r="G111" s="92" t="s">
        <v>76</v>
      </c>
      <c r="H111" s="94"/>
      <c r="I111" s="94"/>
      <c r="J111" s="94"/>
      <c r="K111" s="94"/>
      <c r="L111" s="94"/>
      <c r="M111" s="3"/>
    </row>
    <row r="112" spans="1:13" ht="14.1" customHeight="1" outlineLevel="1">
      <c r="C112" s="50"/>
      <c r="D112" s="247" t="s">
        <v>61</v>
      </c>
      <c r="E112" s="231">
        <f>COUNTIF(D4:M103, "Ανδρολογ")</f>
        <v>7</v>
      </c>
      <c r="F112" s="233">
        <v>15</v>
      </c>
      <c r="G112" s="3" t="s">
        <v>76</v>
      </c>
      <c r="H112" s="3"/>
      <c r="I112" s="3"/>
      <c r="J112" s="3"/>
      <c r="K112" s="3"/>
      <c r="L112" s="3"/>
      <c r="M112" s="3"/>
    </row>
    <row r="113" spans="2:13" ht="14.1" customHeight="1" outlineLevel="1">
      <c r="C113" s="50"/>
      <c r="D113" s="248" t="s">
        <v>53</v>
      </c>
      <c r="E113" s="231">
        <f>COUNTIF(D4:M103, "Ακτινολ.Β")</f>
        <v>28</v>
      </c>
      <c r="F113" s="230">
        <v>45</v>
      </c>
      <c r="G113" s="75" t="s">
        <v>76</v>
      </c>
      <c r="H113" s="75"/>
      <c r="I113" s="75"/>
      <c r="J113" s="75"/>
      <c r="K113" s="75"/>
      <c r="L113" s="75"/>
      <c r="M113" s="75"/>
    </row>
    <row r="114" spans="2:13" ht="14.1" customHeight="1" outlineLevel="1">
      <c r="B114" s="71"/>
      <c r="C114" s="50"/>
      <c r="D114" s="249" t="s">
        <v>59</v>
      </c>
      <c r="E114" s="231">
        <f>COUNTIF(D4:M103, "Εντατ.Ιατρ")</f>
        <v>7</v>
      </c>
      <c r="F114" s="230">
        <v>15</v>
      </c>
      <c r="G114" s="75" t="s">
        <v>76</v>
      </c>
      <c r="H114" s="75"/>
      <c r="I114" s="75"/>
      <c r="J114" s="75"/>
      <c r="K114" s="75"/>
      <c r="L114" s="75"/>
      <c r="M114" s="75"/>
    </row>
    <row r="115" spans="2:13" ht="14.1" customHeight="1">
      <c r="C115" s="50"/>
      <c r="D115" s="250" t="s">
        <v>58</v>
      </c>
      <c r="E115" s="231">
        <f>COUNTIF(D4:M103, "Μορ.Προσπ")</f>
        <v>15</v>
      </c>
      <c r="F115" s="251">
        <v>30</v>
      </c>
      <c r="G115" s="3" t="s">
        <v>76</v>
      </c>
      <c r="H115" s="3"/>
      <c r="I115" s="3"/>
      <c r="J115" s="3"/>
      <c r="K115" s="3"/>
      <c r="L115" s="3"/>
      <c r="M115" s="3"/>
    </row>
    <row r="116" spans="2:13" ht="14.1" customHeight="1">
      <c r="D116" s="252" t="s">
        <v>60</v>
      </c>
      <c r="E116" s="231">
        <f>COUNTIF(D3:M103, "Νεογνικ")</f>
        <v>8</v>
      </c>
      <c r="F116" s="251">
        <v>15</v>
      </c>
      <c r="G116" s="6" t="s">
        <v>76</v>
      </c>
    </row>
    <row r="117" spans="2:13" ht="14.1" customHeight="1">
      <c r="D117" s="253" t="s">
        <v>56</v>
      </c>
      <c r="E117" s="231">
        <f>COUNTIF(D3:M103, "Στομ.Γναθ")</f>
        <v>8</v>
      </c>
      <c r="F117" s="251">
        <v>15</v>
      </c>
      <c r="G117" s="6" t="s">
        <v>76</v>
      </c>
    </row>
    <row r="118" spans="2:13" ht="14.1" customHeight="1">
      <c r="D118" s="254" t="s">
        <v>55</v>
      </c>
      <c r="E118" s="231">
        <f>COUNTIF(D3:M103, "Αιμοδ.Παθ")</f>
        <v>8</v>
      </c>
      <c r="F118" s="251">
        <v>15</v>
      </c>
      <c r="G118" s="6" t="s">
        <v>76</v>
      </c>
    </row>
    <row r="119" spans="2:13" ht="14.1" customHeight="1">
      <c r="D119" s="255" t="s">
        <v>72</v>
      </c>
      <c r="E119" s="231">
        <f>COUNTIF(D3:M103, "ΣΜΝ")</f>
        <v>0</v>
      </c>
      <c r="F119" s="251">
        <v>15</v>
      </c>
      <c r="G119" s="6" t="s">
        <v>76</v>
      </c>
    </row>
  </sheetData>
  <autoFilter ref="A1:M103"/>
  <pageMargins left="0.66929133858267698" right="0.55118110236220497" top="1.1811023622047201" bottom="1.02362204724409" header="0.59055118110236204" footer="0.59055118110236204"/>
  <pageSetup paperSize="9" scale="95" fitToHeight="2" orientation="portrait" horizontalDpi="300" verticalDpi="300" r:id="rId1"/>
  <headerFooter alignWithMargins="0">
    <oddHeader xml:space="preserve">&amp;R&amp;"Book Antiqua,Κανονικά"8ο Εξάμηνο 2018-19
</oddHeader>
    <oddFooter>&amp;R&amp;"Arial,Regular" &amp;P / &amp;N</oddFooter>
  </headerFooter>
  <rowBreaks count="1" manualBreakCount="1">
    <brk id="55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transitionEvaluation="1"/>
  <dimension ref="A1:R119"/>
  <sheetViews>
    <sheetView view="pageBreakPreview" zoomScale="88" zoomScaleNormal="90" zoomScaleSheetLayoutView="88" workbookViewId="0">
      <pane xSplit="3" ySplit="1" topLeftCell="D92" activePane="bottomRight" state="frozenSplit"/>
      <selection activeCell="N89" sqref="N89"/>
      <selection pane="topRight" activeCell="N89" sqref="N89"/>
      <selection pane="bottomLeft" activeCell="N89" sqref="N89"/>
      <selection pane="bottomRight" activeCell="H122" sqref="H122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7.1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8.1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43149</v>
      </c>
      <c r="F2" s="30" t="s">
        <v>13</v>
      </c>
      <c r="G2" s="31">
        <f>E2+1</f>
        <v>43150</v>
      </c>
      <c r="H2" s="30" t="s">
        <v>4</v>
      </c>
      <c r="I2" s="31">
        <f>G2+1</f>
        <v>43151</v>
      </c>
      <c r="J2" s="30" t="s">
        <v>17</v>
      </c>
      <c r="K2" s="31">
        <f>I2+1</f>
        <v>43152</v>
      </c>
      <c r="L2" s="30" t="s">
        <v>6</v>
      </c>
      <c r="M2" s="98">
        <f>K2+1</f>
        <v>43153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9"/>
    </row>
    <row r="4" spans="1:16" ht="14.1" customHeight="1" outlineLevel="1">
      <c r="A4" s="3">
        <v>1</v>
      </c>
      <c r="C4" s="21" t="s">
        <v>7</v>
      </c>
      <c r="F4" s="8"/>
      <c r="G4" s="20"/>
      <c r="H4" s="1"/>
      <c r="I4" s="10"/>
      <c r="J4" s="1"/>
      <c r="L4" s="25"/>
      <c r="M4" s="100"/>
      <c r="N4" s="3"/>
    </row>
    <row r="5" spans="1:16" ht="14.1" customHeight="1" outlineLevel="1">
      <c r="A5" s="3">
        <v>1</v>
      </c>
      <c r="C5" s="21" t="s">
        <v>8</v>
      </c>
      <c r="F5" s="8"/>
      <c r="G5" s="20"/>
      <c r="I5" s="10"/>
      <c r="J5" s="25"/>
      <c r="L5" s="25"/>
      <c r="M5" s="100"/>
      <c r="N5" s="3"/>
    </row>
    <row r="6" spans="1:16" ht="14.1" customHeight="1" outlineLevel="1">
      <c r="A6" s="3">
        <v>1</v>
      </c>
      <c r="C6" s="21" t="s">
        <v>9</v>
      </c>
      <c r="F6" s="8"/>
      <c r="G6" s="20"/>
      <c r="H6" s="1"/>
      <c r="I6" s="10"/>
      <c r="J6" s="25"/>
      <c r="L6" s="25"/>
      <c r="M6" s="100"/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84" t="s">
        <v>62</v>
      </c>
      <c r="E7" s="185" t="s">
        <v>63</v>
      </c>
      <c r="F7" s="184" t="s">
        <v>62</v>
      </c>
      <c r="G7" s="186" t="s">
        <v>64</v>
      </c>
      <c r="H7" s="9"/>
      <c r="I7" s="20"/>
      <c r="J7" s="187" t="s">
        <v>65</v>
      </c>
      <c r="K7" s="188" t="s">
        <v>66</v>
      </c>
      <c r="L7" s="9"/>
      <c r="M7" s="189" t="s">
        <v>67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43156</v>
      </c>
      <c r="F8" s="30" t="s">
        <v>13</v>
      </c>
      <c r="G8" s="31">
        <f>E8+1</f>
        <v>43157</v>
      </c>
      <c r="H8" s="30" t="s">
        <v>4</v>
      </c>
      <c r="I8" s="31">
        <f>G8+1</f>
        <v>43158</v>
      </c>
      <c r="J8" s="30" t="s">
        <v>17</v>
      </c>
      <c r="K8" s="31">
        <f>I8+1</f>
        <v>43159</v>
      </c>
      <c r="L8" s="30" t="s">
        <v>6</v>
      </c>
      <c r="M8" s="98">
        <f>K8+1</f>
        <v>43160</v>
      </c>
    </row>
    <row r="9" spans="1:16" s="23" customFormat="1" ht="14.1" customHeight="1" outlineLevel="1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9"/>
    </row>
    <row r="10" spans="1:16" ht="14.1" customHeight="1" outlineLevel="1">
      <c r="A10" s="3">
        <v>2</v>
      </c>
      <c r="C10" s="21" t="s">
        <v>7</v>
      </c>
      <c r="F10" s="8"/>
      <c r="G10" s="20"/>
      <c r="H10" s="8"/>
      <c r="I10" s="20"/>
      <c r="J10" s="1"/>
      <c r="L10" s="24"/>
      <c r="M10" s="100"/>
      <c r="N10" s="3"/>
    </row>
    <row r="11" spans="1:16" ht="14.1" customHeight="1" outlineLevel="1">
      <c r="A11" s="3">
        <v>2</v>
      </c>
      <c r="C11" s="21" t="s">
        <v>8</v>
      </c>
      <c r="F11" s="8"/>
      <c r="G11" s="20"/>
      <c r="I11" s="20"/>
      <c r="J11" s="24"/>
      <c r="L11" s="24"/>
      <c r="M11" s="100"/>
      <c r="N11" s="3"/>
    </row>
    <row r="12" spans="1:16" ht="14.1" customHeight="1" outlineLevel="1">
      <c r="A12" s="3">
        <v>2</v>
      </c>
      <c r="C12" s="21" t="s">
        <v>9</v>
      </c>
      <c r="F12" s="8"/>
      <c r="G12" s="20"/>
      <c r="H12" s="8"/>
      <c r="I12" s="20"/>
      <c r="J12" s="24"/>
      <c r="L12" s="24"/>
      <c r="M12" s="100"/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84" t="s">
        <v>62</v>
      </c>
      <c r="E13" s="185" t="s">
        <v>63</v>
      </c>
      <c r="F13" s="184" t="s">
        <v>62</v>
      </c>
      <c r="G13" s="186" t="s">
        <v>64</v>
      </c>
      <c r="H13" s="9"/>
      <c r="I13" s="20"/>
      <c r="J13" s="187" t="s">
        <v>65</v>
      </c>
      <c r="K13" s="188" t="s">
        <v>66</v>
      </c>
      <c r="L13" s="9"/>
      <c r="M13" s="189" t="s">
        <v>67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43163</v>
      </c>
      <c r="F14" s="30" t="s">
        <v>13</v>
      </c>
      <c r="G14" s="31">
        <f>E14+1</f>
        <v>43164</v>
      </c>
      <c r="H14" s="30" t="s">
        <v>4</v>
      </c>
      <c r="I14" s="31">
        <f>G14+1</f>
        <v>43165</v>
      </c>
      <c r="J14" s="30" t="s">
        <v>17</v>
      </c>
      <c r="K14" s="31">
        <f>I14+1</f>
        <v>43166</v>
      </c>
      <c r="L14" s="30" t="s">
        <v>6</v>
      </c>
      <c r="M14" s="98">
        <f>K14+1</f>
        <v>43167</v>
      </c>
      <c r="P14" s="62"/>
    </row>
    <row r="15" spans="1:16" s="23" customFormat="1" ht="14.1" customHeight="1" outlineLevel="1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9"/>
      <c r="P15" s="72"/>
    </row>
    <row r="16" spans="1:16" ht="14.1" customHeight="1" outlineLevel="1">
      <c r="A16" s="3">
        <v>3</v>
      </c>
      <c r="C16" s="21" t="s">
        <v>7</v>
      </c>
      <c r="D16" s="1"/>
      <c r="E16" s="20"/>
      <c r="F16" s="8"/>
      <c r="G16" s="20"/>
      <c r="H16" s="8"/>
      <c r="I16" s="20"/>
      <c r="J16" s="1"/>
      <c r="L16" s="24"/>
      <c r="M16" s="100"/>
      <c r="N16" s="3"/>
      <c r="P16" s="6"/>
    </row>
    <row r="17" spans="1:17" ht="14.1" customHeight="1" outlineLevel="1">
      <c r="A17" s="3">
        <v>3</v>
      </c>
      <c r="C17" s="21" t="s">
        <v>8</v>
      </c>
      <c r="D17" s="8"/>
      <c r="E17" s="20"/>
      <c r="F17" s="8"/>
      <c r="G17" s="20"/>
      <c r="I17" s="20"/>
      <c r="J17" s="24"/>
      <c r="L17" s="24"/>
      <c r="M17" s="100"/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8"/>
      <c r="E18" s="20"/>
      <c r="F18" s="8"/>
      <c r="G18" s="20"/>
      <c r="H18" s="49"/>
      <c r="I18" s="41"/>
      <c r="J18" s="24"/>
      <c r="L18" s="24"/>
      <c r="M18" s="100"/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84" t="s">
        <v>62</v>
      </c>
      <c r="E19" s="185" t="s">
        <v>63</v>
      </c>
      <c r="F19" s="184" t="s">
        <v>62</v>
      </c>
      <c r="G19" s="186" t="s">
        <v>64</v>
      </c>
      <c r="H19" s="9"/>
      <c r="I19" s="20"/>
      <c r="J19" s="187" t="s">
        <v>65</v>
      </c>
      <c r="K19" s="188" t="s">
        <v>66</v>
      </c>
      <c r="L19" s="9"/>
      <c r="M19" s="189" t="s">
        <v>67</v>
      </c>
      <c r="O19" s="60"/>
      <c r="P19" s="61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43170</v>
      </c>
      <c r="F20" s="30" t="s">
        <v>13</v>
      </c>
      <c r="G20" s="31">
        <f>E20+1</f>
        <v>43171</v>
      </c>
      <c r="H20" s="30" t="s">
        <v>4</v>
      </c>
      <c r="I20" s="31">
        <f>G20+1</f>
        <v>43172</v>
      </c>
      <c r="J20" s="30" t="s">
        <v>17</v>
      </c>
      <c r="K20" s="31">
        <f>I20+1</f>
        <v>43173</v>
      </c>
      <c r="L20" s="30" t="s">
        <v>6</v>
      </c>
      <c r="M20" s="98">
        <f>K20+1</f>
        <v>43174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9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D22" s="88"/>
      <c r="E22" s="89"/>
      <c r="F22" s="8"/>
      <c r="G22" s="20"/>
      <c r="H22" s="8"/>
      <c r="I22" s="20"/>
      <c r="J22" s="1"/>
      <c r="L22" s="24"/>
      <c r="M22" s="100"/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90" t="s">
        <v>18</v>
      </c>
      <c r="E23" s="89"/>
      <c r="F23" s="8"/>
      <c r="G23" s="20"/>
      <c r="I23" s="20"/>
      <c r="J23" s="24"/>
      <c r="L23" s="24"/>
      <c r="M23" s="100"/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91"/>
      <c r="E24" s="89"/>
      <c r="F24" s="8"/>
      <c r="G24" s="20"/>
      <c r="H24" s="8"/>
      <c r="I24" s="20"/>
      <c r="J24" s="24"/>
      <c r="L24" s="24"/>
      <c r="M24" s="100"/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91"/>
      <c r="E25" s="89"/>
      <c r="F25" s="184" t="s">
        <v>62</v>
      </c>
      <c r="G25" s="186" t="s">
        <v>64</v>
      </c>
      <c r="H25" s="9"/>
      <c r="I25" s="20"/>
      <c r="J25" s="187" t="s">
        <v>65</v>
      </c>
      <c r="K25" s="188" t="s">
        <v>66</v>
      </c>
      <c r="L25" s="9"/>
      <c r="M25" s="189" t="s">
        <v>67</v>
      </c>
      <c r="O25" s="34"/>
      <c r="P25" s="32"/>
      <c r="Q25" s="64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43177</v>
      </c>
      <c r="F26" s="30" t="s">
        <v>13</v>
      </c>
      <c r="G26" s="31">
        <f>E26+1</f>
        <v>43178</v>
      </c>
      <c r="H26" s="30" t="s">
        <v>4</v>
      </c>
      <c r="I26" s="31">
        <f>G26+1</f>
        <v>43179</v>
      </c>
      <c r="J26" s="30" t="s">
        <v>17</v>
      </c>
      <c r="K26" s="31">
        <f>I26+1</f>
        <v>43180</v>
      </c>
      <c r="L26" s="30" t="s">
        <v>6</v>
      </c>
      <c r="M26" s="98">
        <f>K26+1</f>
        <v>43181</v>
      </c>
    </row>
    <row r="27" spans="1:17" s="23" customFormat="1" ht="14.1" customHeight="1" outlineLevel="1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9"/>
    </row>
    <row r="28" spans="1:17" ht="14.1" customHeight="1" outlineLevel="1">
      <c r="A28" s="3">
        <v>5</v>
      </c>
      <c r="C28" s="21" t="s">
        <v>7</v>
      </c>
      <c r="D28" s="1"/>
      <c r="E28" s="20"/>
      <c r="F28" s="8"/>
      <c r="G28" s="20"/>
      <c r="H28" s="8"/>
      <c r="I28" s="20"/>
      <c r="J28" s="1"/>
      <c r="L28" s="24"/>
      <c r="M28" s="100"/>
      <c r="N28" s="3"/>
    </row>
    <row r="29" spans="1:17" ht="14.1" customHeight="1" outlineLevel="1">
      <c r="A29" s="3">
        <v>5</v>
      </c>
      <c r="C29" s="21" t="s">
        <v>8</v>
      </c>
      <c r="D29" s="8"/>
      <c r="E29" s="20"/>
      <c r="F29" s="8"/>
      <c r="G29" s="20"/>
      <c r="I29" s="20"/>
      <c r="J29" s="24"/>
      <c r="L29" s="24"/>
      <c r="M29" s="100"/>
      <c r="N29" s="3"/>
    </row>
    <row r="30" spans="1:17" ht="14.1" customHeight="1" outlineLevel="1">
      <c r="A30" s="3">
        <v>5</v>
      </c>
      <c r="C30" s="21" t="s">
        <v>9</v>
      </c>
      <c r="D30" s="1"/>
      <c r="E30" s="20"/>
      <c r="F30" s="8"/>
      <c r="G30" s="20"/>
      <c r="H30" s="8"/>
      <c r="I30" s="20"/>
      <c r="J30" s="24"/>
      <c r="L30" s="24"/>
      <c r="M30" s="100"/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84" t="s">
        <v>62</v>
      </c>
      <c r="E31" s="185" t="s">
        <v>63</v>
      </c>
      <c r="F31" s="184" t="s">
        <v>62</v>
      </c>
      <c r="G31" s="186" t="s">
        <v>64</v>
      </c>
      <c r="H31" s="9"/>
      <c r="I31" s="20"/>
      <c r="J31" s="187" t="s">
        <v>65</v>
      </c>
      <c r="K31" s="188" t="s">
        <v>66</v>
      </c>
      <c r="L31" s="9"/>
      <c r="M31" s="189" t="s">
        <v>67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43184</v>
      </c>
      <c r="F32" s="30" t="s">
        <v>13</v>
      </c>
      <c r="G32" s="31">
        <f>E32+1</f>
        <v>43185</v>
      </c>
      <c r="H32" s="30" t="s">
        <v>4</v>
      </c>
      <c r="I32" s="31">
        <f>G32+1</f>
        <v>43186</v>
      </c>
      <c r="J32" s="30" t="s">
        <v>17</v>
      </c>
      <c r="K32" s="31">
        <f>I32+1</f>
        <v>43187</v>
      </c>
      <c r="L32" s="30" t="s">
        <v>6</v>
      </c>
      <c r="M32" s="98">
        <f>K32+1</f>
        <v>43188</v>
      </c>
    </row>
    <row r="33" spans="1:16" s="23" customFormat="1" ht="14.1" customHeight="1" outlineLevel="1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9"/>
    </row>
    <row r="34" spans="1:16" ht="14.1" customHeight="1" outlineLevel="1">
      <c r="A34" s="3">
        <v>6</v>
      </c>
      <c r="C34" s="21" t="s">
        <v>7</v>
      </c>
      <c r="D34" s="88"/>
      <c r="E34" s="89"/>
      <c r="F34" s="8"/>
      <c r="G34" s="20"/>
      <c r="H34" s="8"/>
      <c r="I34" s="20"/>
      <c r="J34" s="1"/>
      <c r="L34" s="24"/>
      <c r="M34" s="100"/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90" t="s">
        <v>18</v>
      </c>
      <c r="E35" s="89"/>
      <c r="F35" s="8"/>
      <c r="G35" s="20"/>
      <c r="I35" s="20"/>
      <c r="J35" s="24"/>
      <c r="L35" s="24"/>
      <c r="M35" s="100"/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91"/>
      <c r="E36" s="89"/>
      <c r="F36" s="8"/>
      <c r="G36" s="20"/>
      <c r="H36" s="8"/>
      <c r="I36" s="20"/>
      <c r="J36" s="24"/>
      <c r="L36" s="24"/>
      <c r="M36" s="100"/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91"/>
      <c r="E37" s="89"/>
      <c r="F37" s="184" t="s">
        <v>62</v>
      </c>
      <c r="G37" s="186" t="s">
        <v>64</v>
      </c>
      <c r="H37" s="9"/>
      <c r="I37" s="20"/>
      <c r="J37" s="187" t="s">
        <v>65</v>
      </c>
      <c r="K37" s="188" t="s">
        <v>66</v>
      </c>
      <c r="L37" s="9"/>
      <c r="M37" s="189" t="s">
        <v>67</v>
      </c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43191</v>
      </c>
      <c r="F38" s="30" t="s">
        <v>13</v>
      </c>
      <c r="G38" s="31">
        <f>E38+1</f>
        <v>43192</v>
      </c>
      <c r="H38" s="30" t="s">
        <v>4</v>
      </c>
      <c r="I38" s="31">
        <f>G38+1</f>
        <v>43193</v>
      </c>
      <c r="J38" s="30" t="s">
        <v>17</v>
      </c>
      <c r="K38" s="31">
        <f>I38+1</f>
        <v>43194</v>
      </c>
      <c r="L38" s="30" t="s">
        <v>6</v>
      </c>
      <c r="M38" s="98">
        <f>K38+1</f>
        <v>43195</v>
      </c>
    </row>
    <row r="39" spans="1:16" s="23" customFormat="1" ht="14.1" customHeight="1" outlineLevel="1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9"/>
    </row>
    <row r="40" spans="1:16" ht="14.1" customHeight="1" outlineLevel="1">
      <c r="A40" s="3">
        <v>7</v>
      </c>
      <c r="C40" s="21" t="s">
        <v>7</v>
      </c>
      <c r="D40" s="5"/>
      <c r="E40" s="20"/>
      <c r="F40" s="9"/>
      <c r="G40" s="20"/>
      <c r="H40" s="9"/>
      <c r="I40" s="20"/>
      <c r="J40" s="5"/>
      <c r="L40" s="26"/>
      <c r="M40" s="100"/>
      <c r="N40" s="3"/>
    </row>
    <row r="41" spans="1:16" ht="14.1" customHeight="1" outlineLevel="1">
      <c r="A41" s="3">
        <v>7</v>
      </c>
      <c r="C41" s="21" t="s">
        <v>8</v>
      </c>
      <c r="D41" s="9"/>
      <c r="E41" s="20"/>
      <c r="F41" s="9"/>
      <c r="G41" s="20"/>
      <c r="H41" s="3"/>
      <c r="I41" s="20"/>
      <c r="J41" s="26"/>
      <c r="L41" s="26"/>
      <c r="M41" s="100"/>
      <c r="N41" s="3"/>
    </row>
    <row r="42" spans="1:16" ht="14.1" customHeight="1" outlineLevel="1">
      <c r="A42" s="3">
        <v>7</v>
      </c>
      <c r="C42" s="21" t="s">
        <v>9</v>
      </c>
      <c r="D42" s="5"/>
      <c r="E42" s="20"/>
      <c r="F42" s="9"/>
      <c r="G42" s="20"/>
      <c r="H42" s="9"/>
      <c r="I42" s="20"/>
      <c r="J42" s="26"/>
      <c r="L42" s="26"/>
      <c r="M42" s="100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84" t="s">
        <v>62</v>
      </c>
      <c r="E43" s="220" t="s">
        <v>63</v>
      </c>
      <c r="F43" s="184" t="s">
        <v>62</v>
      </c>
      <c r="G43" s="186" t="s">
        <v>64</v>
      </c>
      <c r="H43" s="85"/>
      <c r="I43" s="199"/>
      <c r="J43" s="221" t="s">
        <v>65</v>
      </c>
      <c r="K43" s="222" t="s">
        <v>66</v>
      </c>
      <c r="L43" s="85"/>
      <c r="M43" s="189" t="s">
        <v>67</v>
      </c>
    </row>
    <row r="44" spans="1:16" s="11" customFormat="1" ht="14.1" customHeight="1" outlineLevel="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43198</v>
      </c>
      <c r="F44" s="30" t="s">
        <v>13</v>
      </c>
      <c r="G44" s="31">
        <f>E44+1</f>
        <v>43199</v>
      </c>
      <c r="H44" s="30" t="s">
        <v>4</v>
      </c>
      <c r="I44" s="31">
        <f>G44+1</f>
        <v>43200</v>
      </c>
      <c r="J44" s="30" t="s">
        <v>17</v>
      </c>
      <c r="K44" s="31">
        <f>I44+1</f>
        <v>43201</v>
      </c>
      <c r="L44" s="30" t="s">
        <v>6</v>
      </c>
      <c r="M44" s="98">
        <f>K44+1</f>
        <v>43202</v>
      </c>
      <c r="O44" s="38"/>
      <c r="P44" s="39"/>
    </row>
    <row r="45" spans="1:16" s="23" customFormat="1" ht="14.1" customHeight="1" outlineLevel="1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9"/>
      <c r="O45" s="38"/>
      <c r="P45" s="39"/>
    </row>
    <row r="46" spans="1:16" ht="14.1" customHeight="1" outlineLevel="1">
      <c r="A46" s="3">
        <v>8</v>
      </c>
      <c r="C46" s="21" t="s">
        <v>7</v>
      </c>
      <c r="D46" s="5"/>
      <c r="E46" s="20"/>
      <c r="F46" s="9"/>
      <c r="G46" s="20"/>
      <c r="H46" s="9"/>
      <c r="I46" s="20"/>
      <c r="J46" s="5"/>
      <c r="L46" s="26"/>
      <c r="M46" s="100"/>
      <c r="O46" s="38"/>
      <c r="P46" s="39"/>
    </row>
    <row r="47" spans="1:16" ht="14.1" customHeight="1" outlineLevel="1">
      <c r="A47" s="3">
        <v>8</v>
      </c>
      <c r="C47" s="21" t="s">
        <v>8</v>
      </c>
      <c r="D47" s="9"/>
      <c r="E47" s="20"/>
      <c r="F47" s="9"/>
      <c r="G47" s="20"/>
      <c r="H47" s="3"/>
      <c r="I47" s="20"/>
      <c r="J47" s="26"/>
      <c r="L47" s="26"/>
      <c r="M47" s="100"/>
      <c r="O47" s="38"/>
      <c r="P47" s="39"/>
    </row>
    <row r="48" spans="1:16" ht="14.1" customHeight="1" outlineLevel="1">
      <c r="A48" s="3">
        <v>8</v>
      </c>
      <c r="C48" s="21" t="s">
        <v>9</v>
      </c>
      <c r="D48" s="5"/>
      <c r="E48" s="20"/>
      <c r="F48" s="9"/>
      <c r="G48" s="20"/>
      <c r="H48" s="9"/>
      <c r="I48" s="20"/>
      <c r="J48" s="26"/>
      <c r="L48" s="26"/>
      <c r="M48" s="100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184" t="s">
        <v>62</v>
      </c>
      <c r="E49" s="220" t="s">
        <v>63</v>
      </c>
      <c r="F49" s="184" t="s">
        <v>62</v>
      </c>
      <c r="G49" s="186" t="s">
        <v>64</v>
      </c>
      <c r="H49" s="85"/>
      <c r="I49" s="199"/>
      <c r="J49" s="221" t="s">
        <v>65</v>
      </c>
      <c r="K49" s="222" t="s">
        <v>66</v>
      </c>
      <c r="L49" s="26"/>
      <c r="M49" s="189" t="s">
        <v>67</v>
      </c>
    </row>
    <row r="50" spans="1:18" s="11" customFormat="1" ht="14.1" customHeight="1" outlineLevel="2">
      <c r="A50" s="27">
        <v>9</v>
      </c>
      <c r="B50" s="28">
        <v>9</v>
      </c>
      <c r="C50" s="29" t="s">
        <v>2</v>
      </c>
      <c r="D50" s="30" t="s">
        <v>3</v>
      </c>
      <c r="E50" s="31">
        <f>E44+7</f>
        <v>43205</v>
      </c>
      <c r="F50" s="30" t="s">
        <v>13</v>
      </c>
      <c r="G50" s="31">
        <f>E50+1</f>
        <v>43206</v>
      </c>
      <c r="H50" s="30" t="s">
        <v>4</v>
      </c>
      <c r="I50" s="31">
        <f>G50+1</f>
        <v>43207</v>
      </c>
      <c r="J50" s="30" t="s">
        <v>17</v>
      </c>
      <c r="K50" s="31">
        <f>I50+1</f>
        <v>43208</v>
      </c>
      <c r="L50" s="30" t="s">
        <v>6</v>
      </c>
      <c r="M50" s="98">
        <f>K50+1</f>
        <v>43209</v>
      </c>
    </row>
    <row r="51" spans="1:18" s="23" customFormat="1" ht="14.1" customHeight="1" outlineLevel="1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9"/>
    </row>
    <row r="52" spans="1:18" ht="14.1" customHeight="1" outlineLevel="1">
      <c r="A52" s="3">
        <v>9</v>
      </c>
      <c r="C52" s="21" t="s">
        <v>7</v>
      </c>
      <c r="D52" s="5"/>
      <c r="E52" s="20"/>
      <c r="F52" s="9"/>
      <c r="G52" s="20"/>
      <c r="H52" s="9"/>
      <c r="I52" s="20"/>
      <c r="J52" s="5"/>
      <c r="L52" s="26"/>
      <c r="M52" s="100"/>
    </row>
    <row r="53" spans="1:18" ht="14.1" customHeight="1" outlineLevel="1">
      <c r="A53" s="3">
        <v>9</v>
      </c>
      <c r="C53" s="21" t="s">
        <v>8</v>
      </c>
      <c r="D53" s="9"/>
      <c r="E53" s="20"/>
      <c r="F53" s="9"/>
      <c r="G53" s="20"/>
      <c r="H53" s="3"/>
      <c r="I53" s="20"/>
      <c r="J53" s="26"/>
      <c r="L53" s="26"/>
      <c r="M53" s="100"/>
    </row>
    <row r="54" spans="1:18" ht="14.1" customHeight="1" outlineLevel="1">
      <c r="A54" s="3">
        <v>9</v>
      </c>
      <c r="C54" s="21" t="s">
        <v>9</v>
      </c>
      <c r="D54" s="5"/>
      <c r="E54" s="20"/>
      <c r="F54" s="9"/>
      <c r="G54" s="20"/>
      <c r="H54" s="9"/>
      <c r="I54" s="20"/>
      <c r="J54" s="26"/>
      <c r="L54" s="26"/>
      <c r="M54" s="100"/>
    </row>
    <row r="55" spans="1:18" s="3" customFormat="1" ht="14.1" customHeight="1" outlineLevel="1">
      <c r="A55" s="3">
        <v>9</v>
      </c>
      <c r="B55" s="127"/>
      <c r="C55" s="203" t="s">
        <v>10</v>
      </c>
      <c r="D55" s="184" t="s">
        <v>62</v>
      </c>
      <c r="E55" s="220" t="s">
        <v>63</v>
      </c>
      <c r="F55" s="9"/>
      <c r="G55" s="20"/>
      <c r="H55" s="85"/>
      <c r="I55" s="199"/>
      <c r="J55" s="191" t="s">
        <v>69</v>
      </c>
      <c r="K55" s="9"/>
      <c r="L55" s="192" t="s">
        <v>70</v>
      </c>
      <c r="M55" s="100"/>
    </row>
    <row r="56" spans="1:18" s="11" customFormat="1" ht="14.1" customHeight="1" outlineLevel="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43212</v>
      </c>
      <c r="F56" s="30" t="s">
        <v>13</v>
      </c>
      <c r="G56" s="31">
        <f>E56+1</f>
        <v>43213</v>
      </c>
      <c r="H56" s="30" t="s">
        <v>4</v>
      </c>
      <c r="I56" s="31">
        <f>G56+1</f>
        <v>43214</v>
      </c>
      <c r="J56" s="30" t="s">
        <v>17</v>
      </c>
      <c r="K56" s="31">
        <f>I56+1</f>
        <v>43215</v>
      </c>
      <c r="L56" s="30" t="s">
        <v>6</v>
      </c>
      <c r="M56" s="98">
        <f>K56+1</f>
        <v>43216</v>
      </c>
    </row>
    <row r="57" spans="1:18" s="23" customFormat="1" ht="14.1" customHeight="1" outlineLevel="1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9"/>
    </row>
    <row r="58" spans="1:18" ht="14.1" customHeight="1" outlineLevel="1">
      <c r="A58" s="3">
        <v>10</v>
      </c>
      <c r="C58" s="21" t="s">
        <v>7</v>
      </c>
      <c r="D58" s="88"/>
      <c r="E58" s="89"/>
      <c r="F58" s="88"/>
      <c r="G58" s="89"/>
      <c r="H58" s="88"/>
      <c r="I58" s="89"/>
      <c r="J58" s="88"/>
      <c r="K58" s="89"/>
      <c r="L58" s="88"/>
      <c r="M58" s="101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90" t="s">
        <v>18</v>
      </c>
      <c r="E59" s="89"/>
      <c r="F59" s="90" t="s">
        <v>18</v>
      </c>
      <c r="G59" s="89"/>
      <c r="H59" s="90" t="s">
        <v>18</v>
      </c>
      <c r="I59" s="89"/>
      <c r="J59" s="90" t="s">
        <v>18</v>
      </c>
      <c r="K59" s="89"/>
      <c r="L59" s="90" t="s">
        <v>18</v>
      </c>
      <c r="M59" s="101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91"/>
      <c r="E60" s="89"/>
      <c r="F60" s="91"/>
      <c r="G60" s="89"/>
      <c r="H60" s="91"/>
      <c r="I60" s="89"/>
      <c r="J60" s="91"/>
      <c r="K60" s="89"/>
      <c r="L60" s="91"/>
      <c r="M60" s="101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91"/>
      <c r="E61" s="89"/>
      <c r="F61" s="91"/>
      <c r="G61" s="89"/>
      <c r="H61" s="91"/>
      <c r="I61" s="89"/>
      <c r="J61" s="91"/>
      <c r="K61" s="89"/>
      <c r="L61" s="91"/>
      <c r="M61" s="101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30" t="s">
        <v>3</v>
      </c>
      <c r="E62" s="31">
        <f>E56+7</f>
        <v>43219</v>
      </c>
      <c r="F62" s="30" t="s">
        <v>13</v>
      </c>
      <c r="G62" s="31">
        <f>E62+1</f>
        <v>43220</v>
      </c>
      <c r="H62" s="30" t="s">
        <v>4</v>
      </c>
      <c r="I62" s="31">
        <f>G62+1</f>
        <v>43221</v>
      </c>
      <c r="J62" s="30" t="s">
        <v>17</v>
      </c>
      <c r="K62" s="31">
        <f>I62+1</f>
        <v>43222</v>
      </c>
      <c r="L62" s="30" t="s">
        <v>6</v>
      </c>
      <c r="M62" s="98">
        <f>K62+1</f>
        <v>43223</v>
      </c>
    </row>
    <row r="63" spans="1:18" s="23" customFormat="1" ht="14.1" customHeight="1" outlineLevel="1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9"/>
    </row>
    <row r="64" spans="1:18" ht="14.1" customHeight="1" outlineLevel="1">
      <c r="A64" s="3">
        <v>0</v>
      </c>
      <c r="C64" s="21" t="s">
        <v>7</v>
      </c>
      <c r="D64" s="88"/>
      <c r="E64" s="89"/>
      <c r="F64" s="88"/>
      <c r="G64" s="89"/>
      <c r="H64" s="88"/>
      <c r="I64" s="89"/>
      <c r="J64" s="88"/>
      <c r="K64" s="89"/>
      <c r="L64" s="88"/>
      <c r="M64" s="101"/>
      <c r="N64" s="3"/>
    </row>
    <row r="65" spans="1:15" ht="14.1" customHeight="1" outlineLevel="1">
      <c r="A65" s="3">
        <v>0</v>
      </c>
      <c r="C65" s="21" t="s">
        <v>8</v>
      </c>
      <c r="D65" s="90" t="s">
        <v>18</v>
      </c>
      <c r="E65" s="89"/>
      <c r="F65" s="90" t="s">
        <v>18</v>
      </c>
      <c r="G65" s="89"/>
      <c r="H65" s="90" t="s">
        <v>18</v>
      </c>
      <c r="I65" s="89"/>
      <c r="J65" s="90" t="s">
        <v>18</v>
      </c>
      <c r="K65" s="89"/>
      <c r="L65" s="90" t="s">
        <v>18</v>
      </c>
      <c r="M65" s="101"/>
      <c r="N65" s="3"/>
    </row>
    <row r="66" spans="1:15" ht="14.1" customHeight="1" outlineLevel="1">
      <c r="A66" s="3">
        <v>0</v>
      </c>
      <c r="C66" s="21" t="s">
        <v>9</v>
      </c>
      <c r="D66" s="91"/>
      <c r="E66" s="89"/>
      <c r="F66" s="91"/>
      <c r="G66" s="89"/>
      <c r="H66" s="91"/>
      <c r="I66" s="89"/>
      <c r="J66" s="91"/>
      <c r="K66" s="89"/>
      <c r="L66" s="91"/>
      <c r="M66" s="101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1"/>
      <c r="E67" s="89"/>
      <c r="F67" s="91"/>
      <c r="G67" s="89"/>
      <c r="H67" s="91"/>
      <c r="I67" s="89"/>
      <c r="J67" s="91"/>
      <c r="K67" s="89"/>
      <c r="L67" s="91"/>
      <c r="M67" s="101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43226</v>
      </c>
      <c r="F68" s="30" t="s">
        <v>13</v>
      </c>
      <c r="G68" s="31">
        <f>E68+1</f>
        <v>43227</v>
      </c>
      <c r="H68" s="30" t="s">
        <v>4</v>
      </c>
      <c r="I68" s="31">
        <f>G68+1</f>
        <v>43228</v>
      </c>
      <c r="J68" s="30" t="s">
        <v>17</v>
      </c>
      <c r="K68" s="31">
        <f>I68+1</f>
        <v>43229</v>
      </c>
      <c r="L68" s="30" t="s">
        <v>6</v>
      </c>
      <c r="M68" s="98">
        <f>K68+1</f>
        <v>43230</v>
      </c>
    </row>
    <row r="69" spans="1:15" s="23" customFormat="1" ht="14.1" customHeight="1" outlineLevel="1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9"/>
    </row>
    <row r="70" spans="1:15" ht="14.1" customHeight="1" outlineLevel="1">
      <c r="A70" s="3">
        <v>0</v>
      </c>
      <c r="C70" s="21" t="s">
        <v>7</v>
      </c>
      <c r="D70" s="1"/>
      <c r="E70" s="20"/>
      <c r="F70" s="8"/>
      <c r="G70" s="20"/>
      <c r="H70" s="8"/>
      <c r="I70" s="20"/>
      <c r="J70" s="1"/>
      <c r="L70" s="1"/>
      <c r="M70" s="102"/>
    </row>
    <row r="71" spans="1:15" ht="14.1" customHeight="1" outlineLevel="1">
      <c r="A71" s="3">
        <v>0</v>
      </c>
      <c r="C71" s="21" t="s">
        <v>8</v>
      </c>
      <c r="D71" s="8"/>
      <c r="E71" s="20"/>
      <c r="F71" s="8"/>
      <c r="G71" s="20"/>
      <c r="I71" s="20"/>
      <c r="J71" s="24"/>
      <c r="L71" s="24"/>
      <c r="M71" s="100"/>
    </row>
    <row r="72" spans="1:15" ht="14.1" customHeight="1" outlineLevel="1">
      <c r="A72" s="3">
        <v>0</v>
      </c>
      <c r="C72" s="21" t="s">
        <v>9</v>
      </c>
      <c r="D72" s="1"/>
      <c r="E72" s="20"/>
      <c r="F72" s="8"/>
      <c r="G72" s="20"/>
      <c r="H72" s="8"/>
      <c r="I72" s="20"/>
      <c r="J72" s="24"/>
      <c r="L72" s="24"/>
      <c r="M72" s="100"/>
    </row>
    <row r="73" spans="1:15" s="3" customFormat="1" ht="14.1" customHeight="1" outlineLevel="1">
      <c r="A73" s="3">
        <v>0</v>
      </c>
      <c r="B73" s="16"/>
      <c r="C73" s="21" t="s">
        <v>10</v>
      </c>
      <c r="D73" s="190" t="s">
        <v>68</v>
      </c>
      <c r="E73" s="220" t="s">
        <v>63</v>
      </c>
      <c r="F73" s="190" t="s">
        <v>68</v>
      </c>
      <c r="G73" s="20"/>
      <c r="H73" s="9"/>
      <c r="I73" s="20"/>
      <c r="J73" s="191" t="s">
        <v>69</v>
      </c>
      <c r="K73" s="9"/>
      <c r="L73" s="192" t="s">
        <v>70</v>
      </c>
      <c r="M73" s="100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43233</v>
      </c>
      <c r="F74" s="30" t="s">
        <v>13</v>
      </c>
      <c r="G74" s="31">
        <f>E74+1</f>
        <v>43234</v>
      </c>
      <c r="H74" s="30" t="s">
        <v>4</v>
      </c>
      <c r="I74" s="31">
        <f>G74+1</f>
        <v>43235</v>
      </c>
      <c r="J74" s="30" t="s">
        <v>17</v>
      </c>
      <c r="K74" s="31">
        <f>I74+1</f>
        <v>43236</v>
      </c>
      <c r="L74" s="30" t="s">
        <v>6</v>
      </c>
      <c r="M74" s="98">
        <f>K74+1</f>
        <v>43237</v>
      </c>
    </row>
    <row r="75" spans="1:15" s="23" customFormat="1" ht="14.1" customHeight="1" outlineLevel="1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9"/>
    </row>
    <row r="76" spans="1:15" ht="14.1" customHeight="1" outlineLevel="1">
      <c r="A76" s="3">
        <v>11</v>
      </c>
      <c r="C76" s="21" t="s">
        <v>7</v>
      </c>
      <c r="D76" s="8"/>
      <c r="E76" s="20"/>
      <c r="F76" s="8"/>
      <c r="G76" s="20"/>
      <c r="H76" s="8"/>
      <c r="I76" s="20"/>
      <c r="J76" s="1"/>
      <c r="L76" s="1"/>
      <c r="M76" s="102"/>
    </row>
    <row r="77" spans="1:15" ht="14.1" customHeight="1" outlineLevel="1">
      <c r="A77" s="3">
        <v>11</v>
      </c>
      <c r="C77" s="21" t="s">
        <v>8</v>
      </c>
      <c r="D77" s="8"/>
      <c r="E77" s="20"/>
      <c r="F77" s="8"/>
      <c r="G77" s="20"/>
      <c r="I77" s="20"/>
      <c r="J77" s="24"/>
      <c r="L77" s="24"/>
      <c r="M77" s="100"/>
    </row>
    <row r="78" spans="1:15" ht="14.1" customHeight="1" outlineLevel="1">
      <c r="A78" s="3">
        <v>11</v>
      </c>
      <c r="C78" s="21" t="s">
        <v>9</v>
      </c>
      <c r="D78" s="1"/>
      <c r="E78" s="20"/>
      <c r="F78" s="8"/>
      <c r="G78" s="20"/>
      <c r="H78" s="8"/>
      <c r="I78" s="20"/>
      <c r="J78" s="24"/>
      <c r="L78" s="24"/>
      <c r="M78" s="100"/>
      <c r="O78" s="20"/>
    </row>
    <row r="79" spans="1:15" ht="14.1" customHeight="1" outlineLevel="1">
      <c r="A79" s="3">
        <v>11</v>
      </c>
      <c r="C79" s="21" t="s">
        <v>10</v>
      </c>
      <c r="D79" s="190" t="s">
        <v>68</v>
      </c>
      <c r="E79" s="20"/>
      <c r="F79" s="190" t="s">
        <v>68</v>
      </c>
      <c r="G79" s="20"/>
      <c r="H79" s="9"/>
      <c r="I79" s="20"/>
      <c r="J79" s="191" t="s">
        <v>69</v>
      </c>
      <c r="K79" s="9"/>
      <c r="L79" s="192" t="s">
        <v>70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43240</v>
      </c>
      <c r="F80" s="30" t="s">
        <v>13</v>
      </c>
      <c r="G80" s="31">
        <f>E80+1</f>
        <v>43241</v>
      </c>
      <c r="H80" s="30" t="s">
        <v>4</v>
      </c>
      <c r="I80" s="31">
        <f>G80+1</f>
        <v>43242</v>
      </c>
      <c r="J80" s="30" t="s">
        <v>17</v>
      </c>
      <c r="K80" s="31">
        <f>I80+1</f>
        <v>43243</v>
      </c>
      <c r="L80" s="30" t="s">
        <v>6</v>
      </c>
      <c r="M80" s="98">
        <f>K80+1</f>
        <v>43244</v>
      </c>
    </row>
    <row r="81" spans="1:13" s="23" customFormat="1" ht="14.1" customHeight="1" outlineLevel="1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9"/>
    </row>
    <row r="82" spans="1:13" ht="14.1" customHeight="1" outlineLevel="1">
      <c r="A82" s="3">
        <v>12</v>
      </c>
      <c r="C82" s="21" t="s">
        <v>7</v>
      </c>
      <c r="D82" s="8"/>
      <c r="E82" s="20"/>
      <c r="F82" s="8"/>
      <c r="G82" s="20"/>
      <c r="H82" s="8"/>
      <c r="I82" s="20"/>
      <c r="J82" s="1"/>
      <c r="L82" s="1"/>
      <c r="M82" s="102"/>
    </row>
    <row r="83" spans="1:13" ht="14.1" customHeight="1" outlineLevel="1">
      <c r="A83" s="3">
        <v>12</v>
      </c>
      <c r="C83" s="21" t="s">
        <v>8</v>
      </c>
      <c r="D83" s="8"/>
      <c r="E83" s="20"/>
      <c r="F83" s="8"/>
      <c r="G83" s="20"/>
      <c r="I83" s="20"/>
      <c r="J83" s="24"/>
      <c r="L83" s="24"/>
      <c r="M83" s="100"/>
    </row>
    <row r="84" spans="1:13" ht="14.1" customHeight="1" outlineLevel="1">
      <c r="A84" s="3">
        <v>12</v>
      </c>
      <c r="C84" s="21" t="s">
        <v>9</v>
      </c>
      <c r="D84" s="1"/>
      <c r="E84" s="20"/>
      <c r="F84" s="8"/>
      <c r="G84" s="20"/>
      <c r="H84" s="8"/>
      <c r="I84" s="20"/>
      <c r="J84" s="24"/>
      <c r="L84" s="24"/>
      <c r="M84" s="100"/>
    </row>
    <row r="85" spans="1:13" ht="14.1" customHeight="1" outlineLevel="1">
      <c r="A85" s="3">
        <v>12</v>
      </c>
      <c r="C85" s="21" t="s">
        <v>10</v>
      </c>
      <c r="D85" s="190" t="s">
        <v>68</v>
      </c>
      <c r="E85" s="193" t="s">
        <v>71</v>
      </c>
      <c r="F85" s="9"/>
      <c r="G85" s="193" t="s">
        <v>71</v>
      </c>
      <c r="H85" s="9"/>
      <c r="I85" s="20"/>
      <c r="J85" s="191" t="s">
        <v>69</v>
      </c>
      <c r="K85" s="9"/>
      <c r="L85" s="192" t="s">
        <v>70</v>
      </c>
      <c r="M85" s="20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43247</v>
      </c>
      <c r="F86" s="30" t="s">
        <v>13</v>
      </c>
      <c r="G86" s="31">
        <f>E86+1</f>
        <v>43248</v>
      </c>
      <c r="H86" s="30" t="s">
        <v>4</v>
      </c>
      <c r="I86" s="31">
        <f>G86+1</f>
        <v>43249</v>
      </c>
      <c r="J86" s="30" t="s">
        <v>17</v>
      </c>
      <c r="K86" s="31">
        <f>I86+1</f>
        <v>43250</v>
      </c>
      <c r="L86" s="30" t="s">
        <v>6</v>
      </c>
      <c r="M86" s="98">
        <f>K86+1</f>
        <v>43251</v>
      </c>
    </row>
    <row r="87" spans="1:13" s="23" customFormat="1" ht="14.1" customHeight="1" outlineLevel="1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9"/>
    </row>
    <row r="88" spans="1:13" ht="14.1" customHeight="1" outlineLevel="1">
      <c r="A88" s="3">
        <v>13</v>
      </c>
      <c r="C88" s="21" t="s">
        <v>7</v>
      </c>
      <c r="F88" s="8"/>
      <c r="G88" s="20"/>
      <c r="H88" s="8"/>
      <c r="I88" s="20"/>
      <c r="J88" s="1"/>
      <c r="L88" s="1"/>
      <c r="M88" s="102"/>
    </row>
    <row r="89" spans="1:13" ht="14.1" customHeight="1" outlineLevel="1">
      <c r="A89" s="3">
        <v>13</v>
      </c>
      <c r="C89" s="21" t="s">
        <v>8</v>
      </c>
      <c r="F89" s="8"/>
      <c r="G89" s="20"/>
      <c r="I89" s="20"/>
      <c r="J89" s="24"/>
      <c r="L89" s="24"/>
      <c r="M89" s="100"/>
    </row>
    <row r="90" spans="1:13" ht="14.1" customHeight="1" outlineLevel="1">
      <c r="A90" s="3">
        <v>13</v>
      </c>
      <c r="C90" s="21" t="s">
        <v>9</v>
      </c>
      <c r="F90" s="8"/>
      <c r="G90" s="20"/>
      <c r="H90" s="8"/>
      <c r="I90" s="20"/>
      <c r="J90" s="24"/>
      <c r="L90" s="24"/>
      <c r="M90" s="100"/>
    </row>
    <row r="91" spans="1:13" s="3" customFormat="1" ht="14.1" customHeight="1" outlineLevel="1">
      <c r="A91" s="3">
        <v>13</v>
      </c>
      <c r="B91" s="16"/>
      <c r="C91" s="21" t="s">
        <v>10</v>
      </c>
      <c r="D91" s="190" t="s">
        <v>68</v>
      </c>
      <c r="E91" s="193" t="s">
        <v>71</v>
      </c>
      <c r="F91" s="9"/>
      <c r="G91" s="193" t="s">
        <v>71</v>
      </c>
      <c r="H91" s="9"/>
      <c r="I91" s="20"/>
      <c r="J91" s="191" t="s">
        <v>69</v>
      </c>
      <c r="K91" s="9"/>
      <c r="L91" s="192" t="s">
        <v>70</v>
      </c>
      <c r="M91" s="20"/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43254</v>
      </c>
      <c r="F92" s="30" t="s">
        <v>13</v>
      </c>
      <c r="G92" s="31">
        <f>E92+1</f>
        <v>43255</v>
      </c>
      <c r="H92" s="30" t="s">
        <v>4</v>
      </c>
      <c r="I92" s="31">
        <f>G92+1</f>
        <v>43256</v>
      </c>
      <c r="J92" s="30" t="s">
        <v>17</v>
      </c>
      <c r="K92" s="31">
        <f>I92+1</f>
        <v>43257</v>
      </c>
      <c r="L92" s="30" t="s">
        <v>6</v>
      </c>
      <c r="M92" s="98">
        <f>K92+1</f>
        <v>43258</v>
      </c>
    </row>
    <row r="93" spans="1:13" s="23" customFormat="1" ht="14.1" customHeight="1" outlineLevel="1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9"/>
    </row>
    <row r="94" spans="1:13" ht="14.1" customHeight="1" outlineLevel="1">
      <c r="A94" s="3">
        <v>14</v>
      </c>
      <c r="C94" s="21" t="s">
        <v>7</v>
      </c>
      <c r="F94" s="8"/>
      <c r="G94" s="20"/>
      <c r="H94" s="8"/>
      <c r="I94" s="20"/>
      <c r="L94" s="24"/>
      <c r="M94" s="102"/>
    </row>
    <row r="95" spans="1:13" ht="14.1" customHeight="1" outlineLevel="1">
      <c r="A95" s="3">
        <v>14</v>
      </c>
      <c r="C95" s="21" t="s">
        <v>8</v>
      </c>
      <c r="F95" s="8"/>
      <c r="G95" s="20"/>
      <c r="H95" s="8"/>
      <c r="I95" s="20"/>
      <c r="J95" s="24"/>
      <c r="L95" s="24"/>
      <c r="M95" s="100"/>
    </row>
    <row r="96" spans="1:13" ht="14.1" customHeight="1" outlineLevel="1">
      <c r="A96" s="3">
        <v>14</v>
      </c>
      <c r="C96" s="21" t="s">
        <v>9</v>
      </c>
      <c r="F96" s="8"/>
      <c r="G96" s="20"/>
      <c r="H96" s="8"/>
      <c r="I96" s="20"/>
      <c r="J96" s="24"/>
      <c r="L96" s="24"/>
      <c r="M96" s="100"/>
    </row>
    <row r="97" spans="1:13" s="3" customFormat="1" ht="14.1" customHeight="1" outlineLevel="1">
      <c r="A97" s="3">
        <v>14</v>
      </c>
      <c r="B97" s="16"/>
      <c r="C97" s="21" t="s">
        <v>10</v>
      </c>
      <c r="D97" s="190" t="s">
        <v>68</v>
      </c>
      <c r="E97" s="193" t="s">
        <v>71</v>
      </c>
      <c r="G97" s="193" t="s">
        <v>71</v>
      </c>
      <c r="H97" s="9"/>
      <c r="I97" s="20"/>
      <c r="J97" s="191" t="s">
        <v>69</v>
      </c>
      <c r="K97" s="9"/>
      <c r="L97" s="192" t="s">
        <v>70</v>
      </c>
      <c r="M97" s="20"/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43261</v>
      </c>
      <c r="F98" s="30" t="s">
        <v>13</v>
      </c>
      <c r="G98" s="31">
        <f>E98+1</f>
        <v>43262</v>
      </c>
      <c r="H98" s="30" t="s">
        <v>4</v>
      </c>
      <c r="I98" s="31">
        <f>G98+1</f>
        <v>43263</v>
      </c>
      <c r="J98" s="30" t="s">
        <v>17</v>
      </c>
      <c r="K98" s="31">
        <f>I98+1</f>
        <v>43264</v>
      </c>
      <c r="L98" s="30" t="s">
        <v>6</v>
      </c>
      <c r="M98" s="98">
        <f>K98+1</f>
        <v>43265</v>
      </c>
    </row>
    <row r="99" spans="1:13" s="23" customFormat="1" ht="14.1" customHeight="1" outlineLevel="1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9"/>
    </row>
    <row r="100" spans="1:13" ht="14.1" customHeight="1" outlineLevel="1">
      <c r="A100" s="3">
        <v>15</v>
      </c>
      <c r="C100" s="21" t="s">
        <v>7</v>
      </c>
      <c r="D100" s="8"/>
      <c r="E100" s="87"/>
      <c r="F100" s="8"/>
      <c r="G100" s="20"/>
      <c r="H100" s="8"/>
      <c r="I100" s="20"/>
      <c r="J100" s="8"/>
      <c r="L100" s="8"/>
      <c r="M100" s="100"/>
    </row>
    <row r="101" spans="1:13" ht="14.1" customHeight="1" outlineLevel="1">
      <c r="A101" s="3">
        <v>15</v>
      </c>
      <c r="C101" s="21" t="s">
        <v>8</v>
      </c>
      <c r="D101" s="8"/>
      <c r="E101" s="87"/>
      <c r="F101" s="8"/>
      <c r="G101" s="20"/>
      <c r="H101" s="8"/>
      <c r="I101" s="20"/>
      <c r="J101" s="24"/>
      <c r="L101" s="24"/>
      <c r="M101" s="100"/>
    </row>
    <row r="102" spans="1:13" ht="14.1" customHeight="1" outlineLevel="1">
      <c r="A102" s="3">
        <v>15</v>
      </c>
      <c r="C102" s="21" t="s">
        <v>9</v>
      </c>
      <c r="D102" s="8"/>
      <c r="E102" s="87"/>
      <c r="F102" s="8"/>
      <c r="G102" s="20"/>
      <c r="H102" s="8"/>
      <c r="I102" s="20"/>
      <c r="J102" s="24"/>
      <c r="L102" s="24"/>
      <c r="M102" s="100"/>
    </row>
    <row r="103" spans="1:13" s="3" customFormat="1" ht="14.1" customHeight="1" outlineLevel="1">
      <c r="A103" s="3">
        <v>15</v>
      </c>
      <c r="B103" s="16"/>
      <c r="C103" s="4" t="s">
        <v>10</v>
      </c>
      <c r="D103" s="190" t="s">
        <v>68</v>
      </c>
      <c r="E103" s="198" t="s">
        <v>71</v>
      </c>
      <c r="F103" s="85"/>
      <c r="G103" s="198" t="s">
        <v>71</v>
      </c>
      <c r="H103" s="85"/>
      <c r="I103" s="199"/>
      <c r="J103" s="200" t="s">
        <v>69</v>
      </c>
      <c r="K103" s="9"/>
      <c r="L103" s="192" t="s">
        <v>70</v>
      </c>
      <c r="M103" s="199"/>
    </row>
    <row r="104" spans="1:13" s="12" customFormat="1" ht="14.1" customHeight="1" outlineLevel="1">
      <c r="D104" s="45"/>
      <c r="E104" s="45"/>
      <c r="F104" s="47"/>
      <c r="G104" s="45"/>
      <c r="H104" s="47"/>
      <c r="I104" s="45"/>
      <c r="J104" s="47"/>
      <c r="K104" s="45"/>
      <c r="L104" s="47"/>
      <c r="M104" s="121"/>
    </row>
    <row r="105" spans="1:13" s="3" customFormat="1" ht="14.1" customHeight="1" outlineLevel="1">
      <c r="D105" s="23"/>
      <c r="E105" s="6"/>
      <c r="G105" s="37"/>
      <c r="I105" s="21"/>
      <c r="K105" s="6"/>
      <c r="M105" s="100"/>
    </row>
    <row r="106" spans="1:13" s="3" customFormat="1" ht="14.1" customHeight="1" outlineLevel="1">
      <c r="D106" s="190" t="s">
        <v>68</v>
      </c>
      <c r="E106" s="231">
        <f>COUNTIF(D4:M103, "ΠαθΣπΣτ")</f>
        <v>8</v>
      </c>
      <c r="F106" s="232">
        <v>15</v>
      </c>
      <c r="G106" s="79" t="s">
        <v>77</v>
      </c>
      <c r="H106" s="78"/>
      <c r="I106" s="80"/>
      <c r="J106" s="78"/>
      <c r="K106" s="6"/>
      <c r="M106" s="100"/>
    </row>
    <row r="107" spans="1:13" s="3" customFormat="1" ht="14.1" customHeight="1" outlineLevel="1">
      <c r="D107" s="198" t="s">
        <v>71</v>
      </c>
      <c r="E107" s="231">
        <f>COUNTIF(D4:M104, "Επ.Παιδ")</f>
        <v>8</v>
      </c>
      <c r="F107" s="233">
        <v>15</v>
      </c>
      <c r="G107" s="79" t="s">
        <v>77</v>
      </c>
      <c r="I107" s="6"/>
      <c r="K107" s="6"/>
      <c r="M107" s="6"/>
    </row>
    <row r="108" spans="1:13" s="3" customFormat="1" ht="14.1" customHeight="1" outlineLevel="1">
      <c r="D108" s="200" t="s">
        <v>69</v>
      </c>
      <c r="E108" s="231">
        <f>COUNTIF(D4:M103, "Παιδ.Αιμ")</f>
        <v>7</v>
      </c>
      <c r="F108" s="232">
        <v>15</v>
      </c>
      <c r="G108" s="79" t="s">
        <v>77</v>
      </c>
      <c r="H108" s="80"/>
      <c r="I108" s="78"/>
      <c r="J108" s="78"/>
    </row>
    <row r="109" spans="1:13" s="3" customFormat="1" ht="14.1" customHeight="1" outlineLevel="1">
      <c r="D109" s="192" t="s">
        <v>70</v>
      </c>
      <c r="E109" s="231">
        <f>COUNTIF(D4:M103, "Νεογνολ")</f>
        <v>7</v>
      </c>
      <c r="F109" s="233">
        <v>15</v>
      </c>
      <c r="G109" s="92" t="s">
        <v>77</v>
      </c>
      <c r="H109" s="4"/>
    </row>
    <row r="110" spans="1:13" ht="14.1" customHeight="1" outlineLevel="1">
      <c r="C110" s="50"/>
      <c r="D110" s="184" t="s">
        <v>62</v>
      </c>
      <c r="E110" s="231">
        <f>COUNTIF(D4:M103, "ΤροπΓεωγ")</f>
        <v>15</v>
      </c>
      <c r="F110" s="234">
        <v>30</v>
      </c>
      <c r="G110" s="95" t="s">
        <v>77</v>
      </c>
      <c r="H110" s="94"/>
      <c r="I110" s="96"/>
      <c r="J110" s="94"/>
      <c r="K110" s="94"/>
      <c r="L110" s="94"/>
      <c r="M110" s="3"/>
    </row>
    <row r="111" spans="1:13" ht="14.1" customHeight="1" outlineLevel="1">
      <c r="C111" s="50"/>
      <c r="D111" s="220" t="s">
        <v>63</v>
      </c>
      <c r="E111" s="231">
        <f>COUNTIF(D4:M103, "ΕπΑκτιν")</f>
        <v>8</v>
      </c>
      <c r="F111" s="234">
        <v>15</v>
      </c>
      <c r="G111" s="94" t="s">
        <v>77</v>
      </c>
      <c r="H111" s="94"/>
      <c r="I111" s="94"/>
      <c r="J111" s="94"/>
      <c r="K111" s="94"/>
      <c r="L111" s="94"/>
      <c r="M111" s="3"/>
    </row>
    <row r="112" spans="1:13" ht="14.1" customHeight="1" outlineLevel="1">
      <c r="C112" s="50"/>
      <c r="D112" s="186" t="s">
        <v>64</v>
      </c>
      <c r="E112" s="231">
        <f>COUNTIF(D4:M103, "Αθλ.Κακ")</f>
        <v>8</v>
      </c>
      <c r="F112" s="233">
        <v>15</v>
      </c>
      <c r="G112" s="3" t="s">
        <v>77</v>
      </c>
      <c r="H112" s="3"/>
      <c r="I112" s="3"/>
      <c r="J112" s="3"/>
      <c r="K112" s="3"/>
      <c r="L112" s="3"/>
      <c r="M112" s="3"/>
    </row>
    <row r="113" spans="2:13" ht="14.1" customHeight="1" outlineLevel="1">
      <c r="C113" s="50"/>
      <c r="D113" s="221" t="s">
        <v>65</v>
      </c>
      <c r="E113" s="231">
        <f>COUNTIF(D4:M103, "ΟικΠρογρ")</f>
        <v>8</v>
      </c>
      <c r="F113" s="230">
        <v>15</v>
      </c>
      <c r="G113" s="75" t="s">
        <v>77</v>
      </c>
      <c r="H113" s="75"/>
      <c r="I113" s="75"/>
      <c r="J113" s="75"/>
      <c r="K113" s="75"/>
      <c r="L113" s="75"/>
      <c r="M113" s="75"/>
    </row>
    <row r="114" spans="2:13" ht="14.1" customHeight="1" outlineLevel="1">
      <c r="B114" s="71"/>
      <c r="C114" s="50"/>
      <c r="D114" s="222" t="s">
        <v>66</v>
      </c>
      <c r="E114" s="231">
        <f>COUNTIF(D4:M103, "ΕΦΠΛ")</f>
        <v>8</v>
      </c>
      <c r="F114" s="230">
        <v>15</v>
      </c>
      <c r="G114" s="75" t="s">
        <v>77</v>
      </c>
      <c r="H114" s="75"/>
      <c r="I114" s="75"/>
      <c r="J114" s="75"/>
      <c r="K114" s="75"/>
      <c r="L114" s="75"/>
      <c r="M114" s="75"/>
    </row>
    <row r="115" spans="2:13" ht="14.1" customHeight="1">
      <c r="D115" s="189" t="s">
        <v>67</v>
      </c>
      <c r="E115" s="231">
        <f>COUNTIF(D4:M103, "Κλ.Διε.ΚλΠρ")</f>
        <v>8</v>
      </c>
      <c r="F115" s="251">
        <v>15</v>
      </c>
      <c r="G115" s="6" t="s">
        <v>77</v>
      </c>
    </row>
    <row r="116" spans="2:13" ht="14.1" customHeight="1">
      <c r="D116" s="252" t="s">
        <v>80</v>
      </c>
      <c r="E116" s="231">
        <f>COUNTIF(D3:M103, "Αλκοολογια")</f>
        <v>0</v>
      </c>
      <c r="F116" s="251">
        <v>15</v>
      </c>
    </row>
    <row r="117" spans="2:13" ht="14.1" customHeight="1">
      <c r="D117" s="253"/>
      <c r="E117" s="231">
        <f>COUNTIF(D3:M103, "Στομ.Γναθ")</f>
        <v>0</v>
      </c>
      <c r="F117" s="251">
        <v>15</v>
      </c>
    </row>
    <row r="118" spans="2:13" ht="14.1" customHeight="1">
      <c r="D118" s="254"/>
      <c r="E118" s="231">
        <f>COUNTIF(D3:M103, "Αιμοδ.Παθ")</f>
        <v>0</v>
      </c>
      <c r="F118" s="251">
        <v>15</v>
      </c>
    </row>
    <row r="119" spans="2:13" ht="14.1" customHeight="1">
      <c r="D119" s="255"/>
      <c r="E119" s="231">
        <f>COUNTIF(D3:M103, "ΣΜΝ")</f>
        <v>0</v>
      </c>
      <c r="F119" s="251">
        <v>15</v>
      </c>
    </row>
  </sheetData>
  <autoFilter ref="A1:M103"/>
  <pageMargins left="0.66929133858267698" right="0.55118110236220497" top="1.1811023622047201" bottom="1.02362204724409" header="0.59055118110236204" footer="0.59055118110236204"/>
  <pageSetup paperSize="9" scale="96" fitToHeight="2" orientation="portrait" horizontalDpi="4294967295" verticalDpi="300" r:id="rId1"/>
  <headerFooter alignWithMargins="0">
    <oddHeader>&amp;R&amp;"Book Antiqua,Κανονικά"10ο Εξάμηνο 2018-19</oddHeader>
    <oddFooter>&amp;R&amp;"Arial,Regular" &amp;P / &amp;N</oddFooter>
  </headerFooter>
  <rowBreaks count="1" manualBreakCount="1">
    <brk id="55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workbookViewId="0">
      <pane xSplit="3" ySplit="1" topLeftCell="D67" activePane="bottomRight" state="frozenSplit"/>
      <selection activeCell="N89" sqref="N89"/>
      <selection pane="topRight" activeCell="N89" sqref="N89"/>
      <selection pane="bottomLeft" activeCell="N89" sqref="N89"/>
      <selection pane="bottomRight" activeCell="F91" sqref="F91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43149</v>
      </c>
      <c r="F2" s="30" t="s">
        <v>13</v>
      </c>
      <c r="G2" s="31">
        <f>E2+1</f>
        <v>43150</v>
      </c>
      <c r="H2" s="30" t="s">
        <v>4</v>
      </c>
      <c r="I2" s="31">
        <f>G2+1</f>
        <v>43151</v>
      </c>
      <c r="J2" s="30" t="s">
        <v>17</v>
      </c>
      <c r="K2" s="31">
        <f>I2+1</f>
        <v>43152</v>
      </c>
      <c r="L2" s="30" t="s">
        <v>6</v>
      </c>
      <c r="M2" s="98">
        <f>K2+1</f>
        <v>43153</v>
      </c>
    </row>
    <row r="3" spans="1:16" s="23" customFormat="1" ht="14.1" customHeight="1" outlineLevel="1">
      <c r="A3" s="65"/>
      <c r="B3" s="70"/>
      <c r="C3" s="67"/>
      <c r="D3" s="68"/>
      <c r="E3" s="69"/>
      <c r="F3" s="68"/>
      <c r="G3" s="69"/>
      <c r="H3" s="68"/>
      <c r="I3" s="69"/>
      <c r="K3" s="69"/>
      <c r="L3" s="68"/>
      <c r="M3" s="99"/>
    </row>
    <row r="4" spans="1:16" ht="14.1" customHeight="1" outlineLevel="1">
      <c r="A4" s="3">
        <v>1</v>
      </c>
      <c r="C4" s="21" t="s">
        <v>7</v>
      </c>
      <c r="F4" s="8"/>
      <c r="G4" s="20"/>
      <c r="H4" s="1"/>
      <c r="I4" s="10"/>
      <c r="J4" s="1"/>
      <c r="L4" s="25"/>
      <c r="M4" s="100"/>
      <c r="N4" s="3"/>
    </row>
    <row r="5" spans="1:16" ht="14.1" customHeight="1" outlineLevel="1">
      <c r="A5" s="3">
        <v>1</v>
      </c>
      <c r="C5" s="21" t="s">
        <v>8</v>
      </c>
      <c r="F5" s="8"/>
      <c r="G5" s="20"/>
      <c r="I5" s="10"/>
      <c r="J5" s="25"/>
      <c r="L5" s="25"/>
      <c r="M5" s="100"/>
      <c r="N5" s="3"/>
    </row>
    <row r="6" spans="1:16" ht="14.1" customHeight="1" outlineLevel="1">
      <c r="A6" s="3">
        <v>1</v>
      </c>
      <c r="C6" s="21" t="s">
        <v>9</v>
      </c>
      <c r="F6" s="8"/>
      <c r="G6" s="20"/>
      <c r="H6" s="1"/>
      <c r="I6" s="10"/>
      <c r="J6" s="25"/>
      <c r="L6" s="25"/>
      <c r="M6" s="100"/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196"/>
      <c r="E7" s="197"/>
      <c r="F7" s="9"/>
      <c r="G7" s="20"/>
      <c r="H7" s="5"/>
      <c r="I7" s="10"/>
      <c r="J7" s="22"/>
      <c r="K7" s="6"/>
      <c r="L7" s="22"/>
      <c r="M7" s="100"/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43156</v>
      </c>
      <c r="F8" s="30" t="s">
        <v>13</v>
      </c>
      <c r="G8" s="31">
        <f>E8+1</f>
        <v>43157</v>
      </c>
      <c r="H8" s="30" t="s">
        <v>4</v>
      </c>
      <c r="I8" s="31">
        <f>G8+1</f>
        <v>43158</v>
      </c>
      <c r="J8" s="30" t="s">
        <v>17</v>
      </c>
      <c r="K8" s="31">
        <f>I8+1</f>
        <v>43159</v>
      </c>
      <c r="L8" s="30" t="s">
        <v>6</v>
      </c>
      <c r="M8" s="98">
        <f>K8+1</f>
        <v>43160</v>
      </c>
    </row>
    <row r="9" spans="1:16" s="23" customFormat="1" ht="14.1" customHeight="1" outlineLevel="1">
      <c r="A9" s="65"/>
      <c r="B9" s="66"/>
      <c r="C9" s="67"/>
      <c r="D9" s="68"/>
      <c r="E9" s="69"/>
      <c r="F9" s="68"/>
      <c r="G9" s="69"/>
      <c r="H9" s="68"/>
      <c r="I9" s="69"/>
      <c r="J9" s="68"/>
      <c r="K9" s="69"/>
      <c r="L9" s="68"/>
      <c r="M9" s="99"/>
    </row>
    <row r="10" spans="1:16" ht="14.1" customHeight="1" outlineLevel="1">
      <c r="A10" s="3">
        <v>2</v>
      </c>
      <c r="C10" s="21" t="s">
        <v>7</v>
      </c>
      <c r="F10" s="8"/>
      <c r="G10" s="20"/>
      <c r="H10" s="8"/>
      <c r="I10" s="20"/>
      <c r="J10" s="1"/>
      <c r="L10" s="24"/>
      <c r="M10" s="100"/>
      <c r="N10" s="3"/>
    </row>
    <row r="11" spans="1:16" ht="14.1" customHeight="1" outlineLevel="1">
      <c r="A11" s="3">
        <v>2</v>
      </c>
      <c r="C11" s="21" t="s">
        <v>8</v>
      </c>
      <c r="F11" s="8"/>
      <c r="G11" s="20"/>
      <c r="I11" s="20"/>
      <c r="J11" s="24"/>
      <c r="L11" s="24"/>
      <c r="M11" s="100"/>
      <c r="N11" s="3"/>
    </row>
    <row r="12" spans="1:16" ht="14.1" customHeight="1" outlineLevel="1">
      <c r="A12" s="3">
        <v>2</v>
      </c>
      <c r="C12" s="21" t="s">
        <v>9</v>
      </c>
      <c r="F12" s="8"/>
      <c r="G12" s="20"/>
      <c r="H12" s="8"/>
      <c r="I12" s="20"/>
      <c r="J12" s="24"/>
      <c r="L12" s="24"/>
      <c r="M12" s="100"/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96"/>
      <c r="E13" s="197"/>
      <c r="F13" s="9"/>
      <c r="G13" s="20"/>
      <c r="H13" s="5"/>
      <c r="I13" s="10"/>
      <c r="J13" s="26"/>
      <c r="K13" s="6"/>
      <c r="L13" s="26"/>
      <c r="M13" s="100"/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43163</v>
      </c>
      <c r="F14" s="30" t="s">
        <v>13</v>
      </c>
      <c r="G14" s="31">
        <f>E14+1</f>
        <v>43164</v>
      </c>
      <c r="H14" s="30" t="s">
        <v>4</v>
      </c>
      <c r="I14" s="31">
        <f>G14+1</f>
        <v>43165</v>
      </c>
      <c r="J14" s="30" t="s">
        <v>17</v>
      </c>
      <c r="K14" s="31">
        <f>I14+1</f>
        <v>43166</v>
      </c>
      <c r="L14" s="30" t="s">
        <v>6</v>
      </c>
      <c r="M14" s="98">
        <f>K14+1</f>
        <v>43167</v>
      </c>
      <c r="P14" s="62"/>
    </row>
    <row r="15" spans="1:16" s="23" customFormat="1" ht="14.1" customHeight="1" outlineLevel="1">
      <c r="A15" s="65"/>
      <c r="B15" s="66"/>
      <c r="C15" s="67"/>
      <c r="D15" s="68"/>
      <c r="E15" s="69"/>
      <c r="F15" s="68"/>
      <c r="G15" s="69"/>
      <c r="H15" s="68"/>
      <c r="I15" s="69"/>
      <c r="J15" s="68"/>
      <c r="K15" s="69"/>
      <c r="L15" s="68"/>
      <c r="M15" s="99"/>
      <c r="P15" s="72"/>
    </row>
    <row r="16" spans="1:16" ht="14.1" customHeight="1" outlineLevel="1">
      <c r="A16" s="3">
        <v>3</v>
      </c>
      <c r="C16" s="21" t="s">
        <v>7</v>
      </c>
      <c r="D16" s="1"/>
      <c r="E16" s="20"/>
      <c r="F16" s="8"/>
      <c r="G16" s="20"/>
      <c r="H16" s="8"/>
      <c r="I16" s="20"/>
      <c r="J16" s="1"/>
      <c r="L16" s="24"/>
      <c r="M16" s="100"/>
      <c r="N16" s="3"/>
      <c r="P16" s="6"/>
    </row>
    <row r="17" spans="1:17" ht="14.1" customHeight="1" outlineLevel="1">
      <c r="A17" s="3">
        <v>3</v>
      </c>
      <c r="C17" s="21" t="s">
        <v>8</v>
      </c>
      <c r="D17" s="8"/>
      <c r="E17" s="20"/>
      <c r="F17" s="8"/>
      <c r="G17" s="20"/>
      <c r="I17" s="20"/>
      <c r="J17" s="24"/>
      <c r="L17" s="24"/>
      <c r="M17" s="100"/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8"/>
      <c r="E18" s="20"/>
      <c r="F18" s="8"/>
      <c r="G18" s="20"/>
      <c r="H18" s="49"/>
      <c r="I18" s="41"/>
      <c r="J18" s="24"/>
      <c r="L18" s="24"/>
      <c r="M18" s="100"/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9"/>
      <c r="E19" s="20"/>
      <c r="F19" s="9"/>
      <c r="G19" s="20"/>
      <c r="H19" s="5"/>
      <c r="I19" s="10"/>
      <c r="J19" s="26"/>
      <c r="K19" s="6"/>
      <c r="L19" s="26"/>
      <c r="M19" s="100"/>
      <c r="O19" s="60"/>
      <c r="P19" s="61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43170</v>
      </c>
      <c r="F20" s="30" t="s">
        <v>13</v>
      </c>
      <c r="G20" s="31">
        <f>E20+1</f>
        <v>43171</v>
      </c>
      <c r="H20" s="30" t="s">
        <v>4</v>
      </c>
      <c r="I20" s="31">
        <f>G20+1</f>
        <v>43172</v>
      </c>
      <c r="J20" s="30" t="s">
        <v>17</v>
      </c>
      <c r="K20" s="31">
        <f>I20+1</f>
        <v>43173</v>
      </c>
      <c r="L20" s="30" t="s">
        <v>6</v>
      </c>
      <c r="M20" s="98">
        <f>K20+1</f>
        <v>43174</v>
      </c>
      <c r="O20" s="40"/>
      <c r="P20" s="39"/>
      <c r="Q20" s="63"/>
    </row>
    <row r="21" spans="1:17" s="23" customFormat="1" ht="14.1" customHeight="1" outlineLevel="1">
      <c r="A21" s="65"/>
      <c r="B21" s="66"/>
      <c r="C21" s="67"/>
      <c r="D21" s="68"/>
      <c r="E21" s="69"/>
      <c r="F21" s="68"/>
      <c r="G21" s="69"/>
      <c r="H21" s="68"/>
      <c r="I21" s="69"/>
      <c r="J21" s="68"/>
      <c r="K21" s="69"/>
      <c r="L21" s="68"/>
      <c r="M21" s="99"/>
      <c r="O21" s="40"/>
      <c r="P21" s="39"/>
      <c r="Q21" s="72"/>
    </row>
    <row r="22" spans="1:17" ht="14.1" customHeight="1" outlineLevel="1">
      <c r="A22" s="3">
        <v>4</v>
      </c>
      <c r="C22" s="21" t="s">
        <v>7</v>
      </c>
      <c r="D22" s="88"/>
      <c r="E22" s="89"/>
      <c r="F22" s="8"/>
      <c r="G22" s="20"/>
      <c r="H22" s="8"/>
      <c r="I22" s="20"/>
      <c r="J22" s="1"/>
      <c r="L22" s="24"/>
      <c r="M22" s="100"/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90" t="s">
        <v>18</v>
      </c>
      <c r="E23" s="89"/>
      <c r="F23" s="8"/>
      <c r="G23" s="20"/>
      <c r="I23" s="20"/>
      <c r="J23" s="24"/>
      <c r="L23" s="24"/>
      <c r="M23" s="100"/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91"/>
      <c r="E24" s="89"/>
      <c r="F24" s="8"/>
      <c r="G24" s="20"/>
      <c r="H24" s="8"/>
      <c r="I24" s="20"/>
      <c r="J24" s="24"/>
      <c r="L24" s="24"/>
      <c r="M24" s="100"/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91"/>
      <c r="E25" s="89"/>
      <c r="F25" s="9"/>
      <c r="G25" s="20"/>
      <c r="H25" s="5"/>
      <c r="I25" s="10"/>
      <c r="J25" s="26"/>
      <c r="K25" s="6"/>
      <c r="L25" s="26"/>
      <c r="M25" s="100"/>
      <c r="O25" s="34"/>
      <c r="P25" s="32"/>
      <c r="Q25" s="64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43177</v>
      </c>
      <c r="F26" s="30" t="s">
        <v>13</v>
      </c>
      <c r="G26" s="31">
        <f>E26+1</f>
        <v>43178</v>
      </c>
      <c r="H26" s="30" t="s">
        <v>4</v>
      </c>
      <c r="I26" s="31">
        <f>G26+1</f>
        <v>43179</v>
      </c>
      <c r="J26" s="30" t="s">
        <v>17</v>
      </c>
      <c r="K26" s="31">
        <f>I26+1</f>
        <v>43180</v>
      </c>
      <c r="L26" s="30" t="s">
        <v>6</v>
      </c>
      <c r="M26" s="98">
        <f>K26+1</f>
        <v>43181</v>
      </c>
    </row>
    <row r="27" spans="1:17" s="23" customFormat="1" ht="14.1" customHeight="1" outlineLevel="1">
      <c r="A27" s="65"/>
      <c r="B27" s="66"/>
      <c r="C27" s="67"/>
      <c r="D27" s="68"/>
      <c r="E27" s="69"/>
      <c r="F27" s="68"/>
      <c r="G27" s="69"/>
      <c r="H27" s="68"/>
      <c r="I27" s="69"/>
      <c r="J27" s="68"/>
      <c r="K27" s="69"/>
      <c r="L27" s="68"/>
      <c r="M27" s="99"/>
    </row>
    <row r="28" spans="1:17" ht="14.1" customHeight="1" outlineLevel="1">
      <c r="A28" s="3">
        <v>5</v>
      </c>
      <c r="C28" s="21" t="s">
        <v>7</v>
      </c>
      <c r="D28" s="1"/>
      <c r="E28" s="20"/>
      <c r="F28" s="8"/>
      <c r="G28" s="20"/>
      <c r="H28" s="8"/>
      <c r="I28" s="20"/>
      <c r="J28" s="1"/>
      <c r="L28" s="24"/>
      <c r="M28" s="100"/>
      <c r="N28" s="3"/>
    </row>
    <row r="29" spans="1:17" ht="14.1" customHeight="1" outlineLevel="1">
      <c r="A29" s="3">
        <v>5</v>
      </c>
      <c r="C29" s="21" t="s">
        <v>8</v>
      </c>
      <c r="D29" s="8"/>
      <c r="E29" s="20"/>
      <c r="F29" s="8"/>
      <c r="G29" s="20"/>
      <c r="I29" s="20"/>
      <c r="J29" s="24"/>
      <c r="L29" s="24"/>
      <c r="M29" s="100"/>
      <c r="N29" s="3"/>
    </row>
    <row r="30" spans="1:17" ht="14.1" customHeight="1" outlineLevel="1">
      <c r="A30" s="3">
        <v>5</v>
      </c>
      <c r="C30" s="21" t="s">
        <v>9</v>
      </c>
      <c r="D30" s="1"/>
      <c r="E30" s="20"/>
      <c r="F30" s="8"/>
      <c r="G30" s="20"/>
      <c r="H30" s="8"/>
      <c r="I30" s="20"/>
      <c r="J30" s="24"/>
      <c r="L30" s="24"/>
      <c r="M30" s="100"/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9"/>
      <c r="E31" s="20"/>
      <c r="F31" s="9"/>
      <c r="G31" s="20"/>
      <c r="H31" s="5"/>
      <c r="I31" s="10"/>
      <c r="J31" s="26"/>
      <c r="K31" s="6"/>
      <c r="L31" s="26"/>
      <c r="M31" s="100"/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43184</v>
      </c>
      <c r="F32" s="30" t="s">
        <v>13</v>
      </c>
      <c r="G32" s="31">
        <f>E32+1</f>
        <v>43185</v>
      </c>
      <c r="H32" s="30" t="s">
        <v>4</v>
      </c>
      <c r="I32" s="31">
        <f>G32+1</f>
        <v>43186</v>
      </c>
      <c r="J32" s="30" t="s">
        <v>17</v>
      </c>
      <c r="K32" s="31">
        <f>I32+1</f>
        <v>43187</v>
      </c>
      <c r="L32" s="30" t="s">
        <v>6</v>
      </c>
      <c r="M32" s="98">
        <f>K32+1</f>
        <v>43188</v>
      </c>
    </row>
    <row r="33" spans="1:16" s="23" customFormat="1" ht="14.1" customHeight="1" outlineLevel="1">
      <c r="A33" s="65"/>
      <c r="B33" s="66"/>
      <c r="C33" s="67"/>
      <c r="D33" s="68"/>
      <c r="E33" s="69"/>
      <c r="F33" s="68"/>
      <c r="G33" s="69"/>
      <c r="H33" s="68"/>
      <c r="I33" s="69"/>
      <c r="J33" s="68"/>
      <c r="K33" s="69"/>
      <c r="L33" s="68"/>
      <c r="M33" s="99"/>
    </row>
    <row r="34" spans="1:16" ht="14.1" customHeight="1" outlineLevel="1">
      <c r="A34" s="3">
        <v>6</v>
      </c>
      <c r="C34" s="21" t="s">
        <v>7</v>
      </c>
      <c r="D34" s="88"/>
      <c r="E34" s="89"/>
      <c r="F34" s="8"/>
      <c r="G34" s="20"/>
      <c r="H34" s="8"/>
      <c r="I34" s="20"/>
      <c r="J34" s="1"/>
      <c r="L34" s="24"/>
      <c r="M34" s="100"/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90" t="s">
        <v>18</v>
      </c>
      <c r="E35" s="89"/>
      <c r="F35" s="8"/>
      <c r="G35" s="20"/>
      <c r="I35" s="20"/>
      <c r="J35" s="24"/>
      <c r="L35" s="24"/>
      <c r="M35" s="100"/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91"/>
      <c r="E36" s="89"/>
      <c r="F36" s="8"/>
      <c r="G36" s="20"/>
      <c r="H36" s="8"/>
      <c r="I36" s="20"/>
      <c r="J36" s="24"/>
      <c r="L36" s="24"/>
      <c r="M36" s="100"/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91"/>
      <c r="E37" s="89"/>
      <c r="F37" s="9"/>
      <c r="G37" s="20"/>
      <c r="H37" s="5"/>
      <c r="I37" s="10"/>
      <c r="J37" s="26"/>
      <c r="K37" s="6"/>
      <c r="L37" s="26"/>
      <c r="M37" s="100"/>
    </row>
    <row r="38" spans="1:16" s="11" customFormat="1" ht="14.1" customHeight="1" outlineLevel="2">
      <c r="A38" s="27">
        <v>7</v>
      </c>
      <c r="B38" s="28">
        <v>7</v>
      </c>
      <c r="C38" s="29" t="s">
        <v>2</v>
      </c>
      <c r="D38" s="30" t="s">
        <v>3</v>
      </c>
      <c r="E38" s="31">
        <f>E32+7</f>
        <v>43191</v>
      </c>
      <c r="F38" s="30" t="s">
        <v>13</v>
      </c>
      <c r="G38" s="31">
        <f>E38+1</f>
        <v>43192</v>
      </c>
      <c r="H38" s="30" t="s">
        <v>4</v>
      </c>
      <c r="I38" s="31">
        <f>G38+1</f>
        <v>43193</v>
      </c>
      <c r="J38" s="30" t="s">
        <v>17</v>
      </c>
      <c r="K38" s="31">
        <f>I38+1</f>
        <v>43194</v>
      </c>
      <c r="L38" s="30" t="s">
        <v>6</v>
      </c>
      <c r="M38" s="98">
        <f>K38+1</f>
        <v>43195</v>
      </c>
    </row>
    <row r="39" spans="1:16" s="23" customFormat="1" ht="14.1" customHeight="1" outlineLevel="1">
      <c r="A39" s="65"/>
      <c r="B39" s="66"/>
      <c r="C39" s="67"/>
      <c r="D39" s="68"/>
      <c r="E39" s="69"/>
      <c r="F39" s="68"/>
      <c r="G39" s="69"/>
      <c r="H39" s="68"/>
      <c r="I39" s="69"/>
      <c r="J39" s="68"/>
      <c r="K39" s="69"/>
      <c r="L39" s="68"/>
      <c r="M39" s="99"/>
    </row>
    <row r="40" spans="1:16" ht="14.1" customHeight="1" outlineLevel="1">
      <c r="A40" s="3">
        <v>7</v>
      </c>
      <c r="C40" s="21" t="s">
        <v>7</v>
      </c>
      <c r="D40" s="3"/>
      <c r="F40" s="3"/>
      <c r="H40" s="3"/>
      <c r="J40" s="3"/>
      <c r="L40" s="3"/>
      <c r="N40" s="3"/>
    </row>
    <row r="41" spans="1:16" ht="14.1" customHeight="1" outlineLevel="1">
      <c r="A41" s="3">
        <v>7</v>
      </c>
      <c r="C41" s="21" t="s">
        <v>8</v>
      </c>
      <c r="D41" s="3"/>
      <c r="F41" s="3"/>
      <c r="H41" s="3"/>
      <c r="J41" s="3"/>
      <c r="L41" s="3"/>
      <c r="N41" s="3"/>
    </row>
    <row r="42" spans="1:16" ht="14.1" customHeight="1" outlineLevel="1">
      <c r="A42" s="3">
        <v>7</v>
      </c>
      <c r="C42" s="21" t="s">
        <v>9</v>
      </c>
      <c r="D42" s="3"/>
      <c r="F42" s="3"/>
      <c r="H42" s="3"/>
      <c r="J42" s="3"/>
      <c r="L42" s="3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196"/>
      <c r="E43" s="197"/>
      <c r="F43" s="36"/>
      <c r="G43" s="197"/>
      <c r="H43" s="36"/>
      <c r="I43" s="197"/>
      <c r="J43" s="36"/>
      <c r="K43" s="197"/>
      <c r="L43" s="36"/>
      <c r="M43" s="36"/>
    </row>
    <row r="44" spans="1:16" s="11" customFormat="1" ht="14.1" customHeight="1" outlineLevel="2">
      <c r="A44" s="27">
        <v>8</v>
      </c>
      <c r="B44" s="28">
        <v>8</v>
      </c>
      <c r="C44" s="29" t="s">
        <v>2</v>
      </c>
      <c r="D44" s="30" t="s">
        <v>3</v>
      </c>
      <c r="E44" s="31">
        <f>E38+7</f>
        <v>43198</v>
      </c>
      <c r="F44" s="30" t="s">
        <v>13</v>
      </c>
      <c r="G44" s="31">
        <f>E44+1</f>
        <v>43199</v>
      </c>
      <c r="H44" s="30" t="s">
        <v>4</v>
      </c>
      <c r="I44" s="31">
        <f>G44+1</f>
        <v>43200</v>
      </c>
      <c r="J44" s="30" t="s">
        <v>17</v>
      </c>
      <c r="K44" s="31">
        <f>I44+1</f>
        <v>43201</v>
      </c>
      <c r="L44" s="30" t="s">
        <v>6</v>
      </c>
      <c r="M44" s="98">
        <f>K44+1</f>
        <v>43202</v>
      </c>
      <c r="O44" s="38"/>
      <c r="P44" s="39"/>
    </row>
    <row r="45" spans="1:16" s="23" customFormat="1" ht="14.1" customHeight="1" outlineLevel="1">
      <c r="A45" s="65"/>
      <c r="B45" s="66"/>
      <c r="C45" s="67"/>
      <c r="D45" s="68"/>
      <c r="E45" s="69"/>
      <c r="F45" s="68"/>
      <c r="G45" s="69"/>
      <c r="H45" s="68"/>
      <c r="I45" s="69"/>
      <c r="J45" s="68"/>
      <c r="K45" s="69"/>
      <c r="L45" s="68"/>
      <c r="M45" s="99"/>
      <c r="O45" s="38"/>
      <c r="P45" s="39"/>
    </row>
    <row r="46" spans="1:16" ht="14.1" customHeight="1" outlineLevel="1">
      <c r="A46" s="3">
        <v>8</v>
      </c>
      <c r="C46" s="21" t="s">
        <v>7</v>
      </c>
      <c r="D46" s="3"/>
      <c r="F46" s="3"/>
      <c r="H46" s="3"/>
      <c r="J46" s="3"/>
      <c r="L46" s="3"/>
      <c r="O46" s="38"/>
      <c r="P46" s="39"/>
    </row>
    <row r="47" spans="1:16" ht="14.1" customHeight="1" outlineLevel="1">
      <c r="A47" s="3">
        <v>8</v>
      </c>
      <c r="C47" s="21" t="s">
        <v>8</v>
      </c>
      <c r="D47" s="3"/>
      <c r="F47" s="3"/>
      <c r="H47" s="3"/>
      <c r="J47" s="3"/>
      <c r="L47" s="3"/>
      <c r="O47" s="38"/>
      <c r="P47" s="39"/>
    </row>
    <row r="48" spans="1:16" ht="14.1" customHeight="1" outlineLevel="1">
      <c r="A48" s="3">
        <v>8</v>
      </c>
      <c r="C48" s="21" t="s">
        <v>9</v>
      </c>
      <c r="D48" s="3"/>
      <c r="F48" s="3"/>
      <c r="H48" s="3"/>
      <c r="J48" s="3"/>
      <c r="L48" s="3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196"/>
      <c r="E49" s="197"/>
      <c r="F49" s="36"/>
      <c r="G49" s="197"/>
      <c r="H49" s="36"/>
      <c r="I49" s="197"/>
      <c r="J49" s="36"/>
      <c r="K49" s="197"/>
      <c r="L49" s="36"/>
      <c r="M49" s="36"/>
    </row>
    <row r="50" spans="1:18" s="11" customFormat="1" ht="14.1" customHeight="1" outlineLevel="2">
      <c r="A50" s="27">
        <v>9</v>
      </c>
      <c r="B50" s="28">
        <v>9</v>
      </c>
      <c r="C50" s="29" t="s">
        <v>2</v>
      </c>
      <c r="D50" s="30" t="s">
        <v>3</v>
      </c>
      <c r="E50" s="31">
        <f>E44+7</f>
        <v>43205</v>
      </c>
      <c r="F50" s="30" t="s">
        <v>13</v>
      </c>
      <c r="G50" s="31">
        <f>E50+1</f>
        <v>43206</v>
      </c>
      <c r="H50" s="30" t="s">
        <v>4</v>
      </c>
      <c r="I50" s="31">
        <f>G50+1</f>
        <v>43207</v>
      </c>
      <c r="J50" s="30" t="s">
        <v>17</v>
      </c>
      <c r="K50" s="31">
        <f>I50+1</f>
        <v>43208</v>
      </c>
      <c r="L50" s="30" t="s">
        <v>6</v>
      </c>
      <c r="M50" s="98">
        <f>K50+1</f>
        <v>43209</v>
      </c>
    </row>
    <row r="51" spans="1:18" s="23" customFormat="1" ht="14.1" customHeight="1" outlineLevel="1">
      <c r="A51" s="65"/>
      <c r="B51" s="66"/>
      <c r="C51" s="67"/>
      <c r="D51" s="68"/>
      <c r="E51" s="69"/>
      <c r="F51" s="68"/>
      <c r="G51" s="69"/>
      <c r="H51" s="68"/>
      <c r="I51" s="69"/>
      <c r="J51" s="68"/>
      <c r="K51" s="69"/>
      <c r="L51" s="68"/>
      <c r="M51" s="99"/>
    </row>
    <row r="52" spans="1:18" ht="14.1" customHeight="1" outlineLevel="1">
      <c r="A52" s="3">
        <v>9</v>
      </c>
      <c r="C52" s="21" t="s">
        <v>7</v>
      </c>
      <c r="D52" s="3"/>
      <c r="F52" s="3"/>
      <c r="H52" s="3"/>
      <c r="J52" s="3"/>
      <c r="L52" s="3"/>
    </row>
    <row r="53" spans="1:18" ht="14.1" customHeight="1" outlineLevel="1">
      <c r="A53" s="3">
        <v>9</v>
      </c>
      <c r="C53" s="21" t="s">
        <v>8</v>
      </c>
      <c r="D53" s="3"/>
      <c r="F53" s="3"/>
      <c r="H53" s="3"/>
      <c r="J53" s="3"/>
      <c r="L53" s="3"/>
    </row>
    <row r="54" spans="1:18" ht="14.1" customHeight="1" outlineLevel="1">
      <c r="A54" s="3">
        <v>9</v>
      </c>
      <c r="C54" s="21" t="s">
        <v>9</v>
      </c>
      <c r="D54" s="3"/>
      <c r="F54" s="3"/>
      <c r="H54" s="3"/>
      <c r="J54" s="3"/>
      <c r="L54" s="3"/>
    </row>
    <row r="55" spans="1:18" s="3" customFormat="1" ht="14.1" customHeight="1" outlineLevel="1">
      <c r="A55" s="3">
        <v>9</v>
      </c>
      <c r="B55" s="127"/>
      <c r="C55" s="203" t="s">
        <v>10</v>
      </c>
      <c r="D55" s="196"/>
      <c r="E55" s="197"/>
      <c r="F55" s="36"/>
      <c r="G55" s="197"/>
      <c r="H55" s="36"/>
      <c r="I55" s="197"/>
      <c r="J55" s="36"/>
      <c r="K55" s="197"/>
      <c r="L55" s="36"/>
      <c r="M55" s="36"/>
    </row>
    <row r="56" spans="1:18" s="11" customFormat="1" ht="14.1" customHeight="1" outlineLevel="2">
      <c r="A56" s="27">
        <v>10</v>
      </c>
      <c r="B56" s="28">
        <v>0</v>
      </c>
      <c r="C56" s="29" t="s">
        <v>2</v>
      </c>
      <c r="D56" s="30" t="s">
        <v>3</v>
      </c>
      <c r="E56" s="31">
        <f>E50+7</f>
        <v>43212</v>
      </c>
      <c r="F56" s="30" t="s">
        <v>13</v>
      </c>
      <c r="G56" s="31">
        <f>E56+1</f>
        <v>43213</v>
      </c>
      <c r="H56" s="30" t="s">
        <v>4</v>
      </c>
      <c r="I56" s="31">
        <f>G56+1</f>
        <v>43214</v>
      </c>
      <c r="J56" s="30" t="s">
        <v>17</v>
      </c>
      <c r="K56" s="31">
        <f>I56+1</f>
        <v>43215</v>
      </c>
      <c r="L56" s="30" t="s">
        <v>6</v>
      </c>
      <c r="M56" s="98">
        <f>K56+1</f>
        <v>43216</v>
      </c>
    </row>
    <row r="57" spans="1:18" s="23" customFormat="1" ht="14.1" customHeight="1" outlineLevel="1">
      <c r="A57" s="65"/>
      <c r="B57" s="66"/>
      <c r="C57" s="67"/>
      <c r="D57" s="68"/>
      <c r="E57" s="69"/>
      <c r="F57" s="68"/>
      <c r="G57" s="69"/>
      <c r="H57" s="68"/>
      <c r="I57" s="69"/>
      <c r="J57" s="68"/>
      <c r="K57" s="69"/>
      <c r="L57" s="68"/>
      <c r="M57" s="99"/>
    </row>
    <row r="58" spans="1:18" ht="14.1" customHeight="1" outlineLevel="1">
      <c r="A58" s="3">
        <v>10</v>
      </c>
      <c r="C58" s="21" t="s">
        <v>7</v>
      </c>
      <c r="D58" s="88"/>
      <c r="E58" s="89"/>
      <c r="F58" s="88"/>
      <c r="G58" s="89"/>
      <c r="H58" s="88"/>
      <c r="I58" s="89"/>
      <c r="J58" s="88"/>
      <c r="K58" s="89"/>
      <c r="L58" s="88"/>
      <c r="M58" s="101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90" t="s">
        <v>18</v>
      </c>
      <c r="E59" s="89"/>
      <c r="F59" s="90" t="s">
        <v>18</v>
      </c>
      <c r="G59" s="89"/>
      <c r="H59" s="90" t="s">
        <v>18</v>
      </c>
      <c r="I59" s="89"/>
      <c r="J59" s="90" t="s">
        <v>18</v>
      </c>
      <c r="K59" s="89"/>
      <c r="L59" s="90" t="s">
        <v>18</v>
      </c>
      <c r="M59" s="101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91"/>
      <c r="E60" s="89"/>
      <c r="F60" s="91"/>
      <c r="G60" s="89"/>
      <c r="H60" s="91"/>
      <c r="I60" s="89"/>
      <c r="J60" s="91"/>
      <c r="K60" s="89"/>
      <c r="L60" s="91"/>
      <c r="M60" s="101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91"/>
      <c r="E61" s="89"/>
      <c r="F61" s="91"/>
      <c r="G61" s="89"/>
      <c r="H61" s="91"/>
      <c r="I61" s="89"/>
      <c r="J61" s="91"/>
      <c r="K61" s="89"/>
      <c r="L61" s="91"/>
      <c r="M61" s="101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0</v>
      </c>
      <c r="C62" s="29" t="s">
        <v>2</v>
      </c>
      <c r="D62" s="30" t="s">
        <v>3</v>
      </c>
      <c r="E62" s="31">
        <f>E56+7</f>
        <v>43219</v>
      </c>
      <c r="F62" s="30" t="s">
        <v>13</v>
      </c>
      <c r="G62" s="31">
        <f>E62+1</f>
        <v>43220</v>
      </c>
      <c r="H62" s="30" t="s">
        <v>4</v>
      </c>
      <c r="I62" s="31">
        <f>G62+1</f>
        <v>43221</v>
      </c>
      <c r="J62" s="30" t="s">
        <v>17</v>
      </c>
      <c r="K62" s="31">
        <f>I62+1</f>
        <v>43222</v>
      </c>
      <c r="L62" s="30" t="s">
        <v>6</v>
      </c>
      <c r="M62" s="98">
        <f>K62+1</f>
        <v>43223</v>
      </c>
    </row>
    <row r="63" spans="1:18" s="23" customFormat="1" ht="14.1" customHeight="1" outlineLevel="1">
      <c r="A63" s="65"/>
      <c r="B63" s="66"/>
      <c r="C63" s="67"/>
      <c r="D63" s="68"/>
      <c r="E63" s="69"/>
      <c r="F63" s="68"/>
      <c r="G63" s="69"/>
      <c r="H63" s="68"/>
      <c r="I63" s="69"/>
      <c r="J63" s="68"/>
      <c r="K63" s="69"/>
      <c r="L63" s="68"/>
      <c r="M63" s="99"/>
    </row>
    <row r="64" spans="1:18" ht="14.1" customHeight="1" outlineLevel="1">
      <c r="A64" s="3">
        <v>0</v>
      </c>
      <c r="C64" s="21" t="s">
        <v>7</v>
      </c>
      <c r="D64" s="88"/>
      <c r="E64" s="89"/>
      <c r="F64" s="88"/>
      <c r="G64" s="89"/>
      <c r="H64" s="88"/>
      <c r="I64" s="89"/>
      <c r="J64" s="88"/>
      <c r="K64" s="89"/>
      <c r="L64" s="88"/>
      <c r="M64" s="101"/>
      <c r="N64" s="3"/>
    </row>
    <row r="65" spans="1:15" ht="14.1" customHeight="1" outlineLevel="1">
      <c r="A65" s="3">
        <v>0</v>
      </c>
      <c r="C65" s="21" t="s">
        <v>8</v>
      </c>
      <c r="D65" s="90" t="s">
        <v>18</v>
      </c>
      <c r="E65" s="89"/>
      <c r="F65" s="90" t="s">
        <v>18</v>
      </c>
      <c r="G65" s="89"/>
      <c r="H65" s="90" t="s">
        <v>18</v>
      </c>
      <c r="I65" s="89"/>
      <c r="J65" s="90" t="s">
        <v>18</v>
      </c>
      <c r="K65" s="89"/>
      <c r="L65" s="90" t="s">
        <v>18</v>
      </c>
      <c r="M65" s="101"/>
      <c r="N65" s="3"/>
    </row>
    <row r="66" spans="1:15" ht="14.1" customHeight="1" outlineLevel="1">
      <c r="A66" s="3">
        <v>0</v>
      </c>
      <c r="C66" s="21" t="s">
        <v>9</v>
      </c>
      <c r="D66" s="91"/>
      <c r="E66" s="89"/>
      <c r="F66" s="91"/>
      <c r="G66" s="89"/>
      <c r="H66" s="91"/>
      <c r="I66" s="89"/>
      <c r="J66" s="91"/>
      <c r="K66" s="89"/>
      <c r="L66" s="91"/>
      <c r="M66" s="101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91"/>
      <c r="E67" s="89"/>
      <c r="F67" s="91"/>
      <c r="G67" s="89"/>
      <c r="H67" s="91"/>
      <c r="I67" s="89"/>
      <c r="J67" s="91"/>
      <c r="K67" s="89"/>
      <c r="L67" s="91"/>
      <c r="M67" s="101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43226</v>
      </c>
      <c r="F68" s="30" t="s">
        <v>13</v>
      </c>
      <c r="G68" s="31">
        <f>E68+1</f>
        <v>43227</v>
      </c>
      <c r="H68" s="30" t="s">
        <v>4</v>
      </c>
      <c r="I68" s="31">
        <f>G68+1</f>
        <v>43228</v>
      </c>
      <c r="J68" s="30" t="s">
        <v>17</v>
      </c>
      <c r="K68" s="31">
        <f>I68+1</f>
        <v>43229</v>
      </c>
      <c r="L68" s="30" t="s">
        <v>6</v>
      </c>
      <c r="M68" s="98">
        <f>K68+1</f>
        <v>43230</v>
      </c>
    </row>
    <row r="69" spans="1:15" s="23" customFormat="1" ht="14.1" customHeight="1" outlineLevel="1">
      <c r="A69" s="65"/>
      <c r="B69" s="66"/>
      <c r="C69" s="67"/>
      <c r="D69" s="68"/>
      <c r="E69" s="69"/>
      <c r="F69" s="68"/>
      <c r="G69" s="69"/>
      <c r="H69" s="68"/>
      <c r="I69" s="69"/>
      <c r="J69" s="68"/>
      <c r="K69" s="69"/>
      <c r="L69" s="68"/>
      <c r="M69" s="99"/>
    </row>
    <row r="70" spans="1:15" ht="14.1" customHeight="1" outlineLevel="1">
      <c r="A70" s="3">
        <v>0</v>
      </c>
      <c r="C70" s="21" t="s">
        <v>7</v>
      </c>
      <c r="D70" s="1"/>
      <c r="E70" s="20"/>
      <c r="F70" s="8"/>
      <c r="G70" s="20"/>
      <c r="H70" s="8"/>
      <c r="I70" s="20"/>
      <c r="J70" s="1"/>
      <c r="L70" s="1"/>
      <c r="M70" s="102"/>
    </row>
    <row r="71" spans="1:15" ht="14.1" customHeight="1" outlineLevel="1">
      <c r="A71" s="3">
        <v>0</v>
      </c>
      <c r="C71" s="21" t="s">
        <v>8</v>
      </c>
      <c r="D71" s="8"/>
      <c r="E71" s="20"/>
      <c r="F71" s="8"/>
      <c r="G71" s="20"/>
      <c r="I71" s="20"/>
      <c r="J71" s="24"/>
      <c r="L71" s="24"/>
      <c r="M71" s="100"/>
    </row>
    <row r="72" spans="1:15" ht="14.1" customHeight="1" outlineLevel="1">
      <c r="A72" s="3">
        <v>0</v>
      </c>
      <c r="C72" s="21" t="s">
        <v>9</v>
      </c>
      <c r="D72" s="1"/>
      <c r="E72" s="20"/>
      <c r="F72" s="8"/>
      <c r="G72" s="20"/>
      <c r="H72" s="8"/>
      <c r="I72" s="20"/>
      <c r="J72" s="24"/>
      <c r="L72" s="24"/>
      <c r="M72" s="100"/>
    </row>
    <row r="73" spans="1:15" s="3" customFormat="1" ht="14.1" customHeight="1" outlineLevel="1">
      <c r="A73" s="3">
        <v>0</v>
      </c>
      <c r="B73" s="16"/>
      <c r="C73" s="21" t="s">
        <v>10</v>
      </c>
      <c r="D73" s="24"/>
      <c r="E73" s="20"/>
      <c r="F73" s="9"/>
      <c r="G73" s="20"/>
      <c r="H73" s="9"/>
      <c r="I73" s="20"/>
      <c r="J73" s="26"/>
      <c r="K73" s="6"/>
      <c r="L73" s="26"/>
      <c r="M73" s="100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43233</v>
      </c>
      <c r="F74" s="30" t="s">
        <v>13</v>
      </c>
      <c r="G74" s="31">
        <f>E74+1</f>
        <v>43234</v>
      </c>
      <c r="H74" s="30" t="s">
        <v>4</v>
      </c>
      <c r="I74" s="31">
        <f>G74+1</f>
        <v>43235</v>
      </c>
      <c r="J74" s="30" t="s">
        <v>17</v>
      </c>
      <c r="K74" s="31">
        <f>I74+1</f>
        <v>43236</v>
      </c>
      <c r="L74" s="30" t="s">
        <v>6</v>
      </c>
      <c r="M74" s="98">
        <f>K74+1</f>
        <v>43237</v>
      </c>
    </row>
    <row r="75" spans="1:15" s="23" customFormat="1" ht="14.1" customHeight="1" outlineLevel="1">
      <c r="A75" s="65"/>
      <c r="B75" s="66"/>
      <c r="C75" s="67"/>
      <c r="D75" s="68"/>
      <c r="E75" s="69"/>
      <c r="F75" s="68"/>
      <c r="G75" s="69"/>
      <c r="H75" s="68"/>
      <c r="I75" s="69"/>
      <c r="J75" s="68"/>
      <c r="K75" s="69"/>
      <c r="L75" s="68"/>
      <c r="M75" s="99"/>
    </row>
    <row r="76" spans="1:15" ht="14.1" customHeight="1" outlineLevel="1">
      <c r="A76" s="3">
        <v>11</v>
      </c>
      <c r="C76" s="21" t="s">
        <v>7</v>
      </c>
      <c r="D76" s="8"/>
      <c r="E76" s="20"/>
      <c r="F76" s="8"/>
      <c r="G76" s="20"/>
      <c r="H76" s="8"/>
      <c r="I76" s="20"/>
      <c r="J76" s="1"/>
      <c r="L76" s="1"/>
      <c r="M76" s="102"/>
    </row>
    <row r="77" spans="1:15" ht="14.1" customHeight="1" outlineLevel="1">
      <c r="A77" s="3">
        <v>11</v>
      </c>
      <c r="C77" s="21" t="s">
        <v>8</v>
      </c>
      <c r="D77" s="8"/>
      <c r="E77" s="20"/>
      <c r="F77" s="8"/>
      <c r="G77" s="20"/>
      <c r="I77" s="20"/>
      <c r="J77" s="24"/>
      <c r="L77" s="24"/>
      <c r="M77" s="100"/>
    </row>
    <row r="78" spans="1:15" ht="14.1" customHeight="1" outlineLevel="1">
      <c r="A78" s="3">
        <v>11</v>
      </c>
      <c r="C78" s="21" t="s">
        <v>9</v>
      </c>
      <c r="D78" s="1"/>
      <c r="E78" s="20"/>
      <c r="F78" s="8"/>
      <c r="G78" s="20"/>
      <c r="H78" s="8"/>
      <c r="I78" s="20"/>
      <c r="J78" s="24"/>
      <c r="L78" s="24"/>
      <c r="M78" s="100"/>
      <c r="O78" s="20"/>
    </row>
    <row r="79" spans="1:15" ht="14.1" customHeight="1" outlineLevel="1">
      <c r="A79" s="3">
        <v>11</v>
      </c>
      <c r="C79" s="21" t="s">
        <v>10</v>
      </c>
      <c r="D79" s="24"/>
      <c r="E79" s="20"/>
      <c r="F79" s="9"/>
      <c r="G79" s="20"/>
      <c r="H79" s="9"/>
      <c r="I79" s="20"/>
      <c r="J79" s="26"/>
      <c r="L79" s="26"/>
      <c r="M79" s="100"/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43240</v>
      </c>
      <c r="F80" s="30" t="s">
        <v>13</v>
      </c>
      <c r="G80" s="31">
        <f>E80+1</f>
        <v>43241</v>
      </c>
      <c r="H80" s="30" t="s">
        <v>4</v>
      </c>
      <c r="I80" s="31">
        <f>G80+1</f>
        <v>43242</v>
      </c>
      <c r="J80" s="30" t="s">
        <v>17</v>
      </c>
      <c r="K80" s="31">
        <f>I80+1</f>
        <v>43243</v>
      </c>
      <c r="L80" s="30" t="s">
        <v>6</v>
      </c>
      <c r="M80" s="98">
        <f>K80+1</f>
        <v>43244</v>
      </c>
    </row>
    <row r="81" spans="1:13" s="23" customFormat="1" ht="14.1" customHeight="1" outlineLevel="1">
      <c r="A81" s="65"/>
      <c r="B81" s="66"/>
      <c r="C81" s="67"/>
      <c r="D81" s="68"/>
      <c r="E81" s="69"/>
      <c r="F81" s="68"/>
      <c r="G81" s="69"/>
      <c r="H81" s="68"/>
      <c r="I81" s="69"/>
      <c r="J81" s="68"/>
      <c r="K81" s="69"/>
      <c r="L81" s="68"/>
      <c r="M81" s="99"/>
    </row>
    <row r="82" spans="1:13" ht="14.1" customHeight="1" outlineLevel="1">
      <c r="A82" s="3">
        <v>12</v>
      </c>
      <c r="C82" s="21" t="s">
        <v>7</v>
      </c>
      <c r="D82" s="8"/>
      <c r="E82" s="20"/>
      <c r="F82" s="8"/>
      <c r="G82" s="20"/>
      <c r="H82" s="8"/>
      <c r="I82" s="20"/>
      <c r="J82" s="1"/>
      <c r="L82" s="1"/>
      <c r="M82" s="102"/>
    </row>
    <row r="83" spans="1:13" ht="14.1" customHeight="1" outlineLevel="1">
      <c r="A83" s="3">
        <v>12</v>
      </c>
      <c r="C83" s="21" t="s">
        <v>8</v>
      </c>
      <c r="D83" s="8"/>
      <c r="E83" s="20"/>
      <c r="F83" s="8"/>
      <c r="G83" s="20"/>
      <c r="I83" s="20"/>
      <c r="J83" s="24"/>
      <c r="L83" s="24"/>
      <c r="M83" s="100"/>
    </row>
    <row r="84" spans="1:13" ht="14.1" customHeight="1" outlineLevel="1">
      <c r="A84" s="3">
        <v>12</v>
      </c>
      <c r="C84" s="21" t="s">
        <v>9</v>
      </c>
      <c r="D84" s="1"/>
      <c r="E84" s="20"/>
      <c r="F84" s="8"/>
      <c r="G84" s="20"/>
      <c r="H84" s="8"/>
      <c r="I84" s="20"/>
      <c r="J84" s="24"/>
      <c r="L84" s="24"/>
      <c r="M84" s="100"/>
    </row>
    <row r="85" spans="1:13" ht="14.1" customHeight="1" outlineLevel="1">
      <c r="A85" s="3">
        <v>12</v>
      </c>
      <c r="C85" s="21" t="s">
        <v>10</v>
      </c>
      <c r="D85" s="24"/>
      <c r="E85" s="20"/>
      <c r="F85" s="9"/>
      <c r="G85" s="20"/>
      <c r="H85" s="9"/>
      <c r="I85" s="20"/>
      <c r="J85" s="26"/>
      <c r="L85" s="26"/>
      <c r="M85" s="100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43247</v>
      </c>
      <c r="F86" s="30" t="s">
        <v>13</v>
      </c>
      <c r="G86" s="31">
        <f>E86+1</f>
        <v>43248</v>
      </c>
      <c r="H86" s="30" t="s">
        <v>4</v>
      </c>
      <c r="I86" s="31">
        <f>G86+1</f>
        <v>43249</v>
      </c>
      <c r="J86" s="30" t="s">
        <v>17</v>
      </c>
      <c r="K86" s="31">
        <f>I86+1</f>
        <v>43250</v>
      </c>
      <c r="L86" s="30" t="s">
        <v>6</v>
      </c>
      <c r="M86" s="98">
        <f>K86+1</f>
        <v>43251</v>
      </c>
    </row>
    <row r="87" spans="1:13" s="23" customFormat="1" ht="14.1" customHeight="1" outlineLevel="1">
      <c r="A87" s="65"/>
      <c r="B87" s="66"/>
      <c r="C87" s="67"/>
      <c r="D87" s="68"/>
      <c r="E87" s="69"/>
      <c r="F87" s="68"/>
      <c r="G87" s="69"/>
      <c r="H87" s="68"/>
      <c r="I87" s="69"/>
      <c r="J87" s="68"/>
      <c r="K87" s="69"/>
      <c r="L87" s="68"/>
      <c r="M87" s="99"/>
    </row>
    <row r="88" spans="1:13" ht="14.1" customHeight="1" outlineLevel="1">
      <c r="A88" s="3">
        <v>13</v>
      </c>
      <c r="C88" s="21" t="s">
        <v>7</v>
      </c>
      <c r="F88" s="8"/>
      <c r="G88" s="20"/>
      <c r="H88" s="8"/>
      <c r="I88" s="20"/>
      <c r="J88" s="1"/>
      <c r="L88" s="1"/>
      <c r="M88" s="102"/>
    </row>
    <row r="89" spans="1:13" ht="14.1" customHeight="1" outlineLevel="1">
      <c r="A89" s="3">
        <v>13</v>
      </c>
      <c r="C89" s="21" t="s">
        <v>8</v>
      </c>
      <c r="F89" s="8"/>
      <c r="G89" s="20"/>
      <c r="I89" s="20"/>
      <c r="J89" s="24"/>
      <c r="L89" s="24"/>
      <c r="M89" s="100"/>
    </row>
    <row r="90" spans="1:13" ht="14.1" customHeight="1" outlineLevel="1">
      <c r="A90" s="3">
        <v>13</v>
      </c>
      <c r="C90" s="21" t="s">
        <v>9</v>
      </c>
      <c r="F90" s="8"/>
      <c r="G90" s="20"/>
      <c r="H90" s="8"/>
      <c r="I90" s="20"/>
      <c r="J90" s="24"/>
      <c r="L90" s="24"/>
      <c r="M90" s="100"/>
    </row>
    <row r="91" spans="1:13" s="3" customFormat="1" ht="14.1" customHeight="1" outlineLevel="1">
      <c r="A91" s="3">
        <v>13</v>
      </c>
      <c r="B91" s="16"/>
      <c r="C91" s="21" t="s">
        <v>10</v>
      </c>
      <c r="D91" s="196"/>
      <c r="E91" s="197"/>
      <c r="F91" s="24"/>
      <c r="G91" s="20"/>
      <c r="H91" s="9"/>
      <c r="I91" s="20"/>
      <c r="J91" s="26"/>
      <c r="K91" s="6"/>
      <c r="L91" s="26"/>
      <c r="M91" s="100"/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43254</v>
      </c>
      <c r="F92" s="30" t="s">
        <v>13</v>
      </c>
      <c r="G92" s="31">
        <f>E92+1</f>
        <v>43255</v>
      </c>
      <c r="H92" s="30" t="s">
        <v>4</v>
      </c>
      <c r="I92" s="31">
        <f>G92+1</f>
        <v>43256</v>
      </c>
      <c r="J92" s="30" t="s">
        <v>17</v>
      </c>
      <c r="K92" s="31">
        <f>I92+1</f>
        <v>43257</v>
      </c>
      <c r="L92" s="30" t="s">
        <v>6</v>
      </c>
      <c r="M92" s="98">
        <f>K92+1</f>
        <v>43258</v>
      </c>
    </row>
    <row r="93" spans="1:13" s="23" customFormat="1" ht="14.1" customHeight="1" outlineLevel="1">
      <c r="A93" s="65"/>
      <c r="B93" s="66"/>
      <c r="C93" s="67"/>
      <c r="D93" s="68"/>
      <c r="E93" s="69"/>
      <c r="F93" s="68"/>
      <c r="G93" s="69"/>
      <c r="H93" s="68"/>
      <c r="I93" s="69"/>
      <c r="J93" s="68"/>
      <c r="K93" s="69"/>
      <c r="L93" s="68"/>
      <c r="M93" s="99"/>
    </row>
    <row r="94" spans="1:13" ht="14.1" customHeight="1" outlineLevel="1">
      <c r="A94" s="3">
        <v>14</v>
      </c>
      <c r="C94" s="21" t="s">
        <v>7</v>
      </c>
      <c r="F94" s="8"/>
      <c r="G94" s="20"/>
      <c r="H94" s="8"/>
      <c r="I94" s="20"/>
      <c r="L94" s="24"/>
      <c r="M94" s="102"/>
    </row>
    <row r="95" spans="1:13" ht="14.1" customHeight="1" outlineLevel="1">
      <c r="A95" s="3">
        <v>14</v>
      </c>
      <c r="C95" s="21" t="s">
        <v>8</v>
      </c>
      <c r="F95" s="8"/>
      <c r="G95" s="20"/>
      <c r="H95" s="8"/>
      <c r="I95" s="20"/>
      <c r="J95" s="24"/>
      <c r="L95" s="24"/>
      <c r="M95" s="100"/>
    </row>
    <row r="96" spans="1:13" ht="14.1" customHeight="1" outlineLevel="1">
      <c r="A96" s="3">
        <v>14</v>
      </c>
      <c r="C96" s="21" t="s">
        <v>9</v>
      </c>
      <c r="F96" s="8"/>
      <c r="G96" s="20"/>
      <c r="H96" s="8"/>
      <c r="I96" s="20"/>
      <c r="J96" s="24"/>
      <c r="L96" s="24"/>
      <c r="M96" s="100"/>
    </row>
    <row r="97" spans="1:13" s="3" customFormat="1" ht="14.1" customHeight="1" outlineLevel="1">
      <c r="A97" s="3">
        <v>14</v>
      </c>
      <c r="B97" s="16"/>
      <c r="C97" s="21" t="s">
        <v>10</v>
      </c>
      <c r="D97" s="196"/>
      <c r="E97" s="197"/>
      <c r="F97" s="24"/>
      <c r="G97" s="20"/>
      <c r="H97" s="9"/>
      <c r="I97" s="20"/>
      <c r="J97" s="26"/>
      <c r="K97" s="6"/>
      <c r="L97" s="26"/>
      <c r="M97" s="100"/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43261</v>
      </c>
      <c r="F98" s="30" t="s">
        <v>13</v>
      </c>
      <c r="G98" s="31">
        <f>E98+1</f>
        <v>43262</v>
      </c>
      <c r="H98" s="30" t="s">
        <v>4</v>
      </c>
      <c r="I98" s="31">
        <f>G98+1</f>
        <v>43263</v>
      </c>
      <c r="J98" s="30" t="s">
        <v>17</v>
      </c>
      <c r="K98" s="31">
        <f>I98+1</f>
        <v>43264</v>
      </c>
      <c r="L98" s="30" t="s">
        <v>6</v>
      </c>
      <c r="M98" s="98">
        <f>K98+1</f>
        <v>43265</v>
      </c>
    </row>
    <row r="99" spans="1:13" s="23" customFormat="1" ht="14.1" customHeight="1" outlineLevel="1">
      <c r="A99" s="65"/>
      <c r="B99" s="66"/>
      <c r="C99" s="67"/>
      <c r="D99" s="68"/>
      <c r="E99" s="69"/>
      <c r="F99" s="68"/>
      <c r="G99" s="69"/>
      <c r="H99" s="68"/>
      <c r="I99" s="69"/>
      <c r="J99" s="68"/>
      <c r="K99" s="69"/>
      <c r="L99" s="68"/>
      <c r="M99" s="99"/>
    </row>
    <row r="100" spans="1:13" ht="14.1" customHeight="1" outlineLevel="1">
      <c r="A100" s="3">
        <v>15</v>
      </c>
      <c r="C100" s="21" t="s">
        <v>7</v>
      </c>
      <c r="D100" s="8"/>
      <c r="E100" s="87"/>
      <c r="F100" s="8"/>
      <c r="G100" s="20"/>
      <c r="H100" s="8"/>
      <c r="I100" s="20"/>
      <c r="J100" s="8"/>
      <c r="L100" s="8"/>
      <c r="M100" s="100"/>
    </row>
    <row r="101" spans="1:13" ht="14.1" customHeight="1" outlineLevel="1">
      <c r="A101" s="3">
        <v>15</v>
      </c>
      <c r="C101" s="21" t="s">
        <v>8</v>
      </c>
      <c r="D101" s="8"/>
      <c r="E101" s="87"/>
      <c r="F101" s="8"/>
      <c r="G101" s="20"/>
      <c r="H101" s="8"/>
      <c r="I101" s="20"/>
      <c r="J101" s="24"/>
      <c r="L101" s="24"/>
      <c r="M101" s="100"/>
    </row>
    <row r="102" spans="1:13" ht="14.1" customHeight="1" outlineLevel="1">
      <c r="A102" s="3">
        <v>15</v>
      </c>
      <c r="C102" s="21" t="s">
        <v>9</v>
      </c>
      <c r="D102" s="8"/>
      <c r="E102" s="87"/>
      <c r="F102" s="8"/>
      <c r="G102" s="20"/>
      <c r="H102" s="8"/>
      <c r="I102" s="20"/>
      <c r="J102" s="24"/>
      <c r="L102" s="24"/>
      <c r="M102" s="100"/>
    </row>
    <row r="103" spans="1:13" s="3" customFormat="1" ht="14.1" customHeight="1" outlineLevel="1">
      <c r="A103" s="3">
        <v>15</v>
      </c>
      <c r="B103" s="16"/>
      <c r="C103" s="4" t="s">
        <v>10</v>
      </c>
      <c r="D103" s="85"/>
      <c r="E103" s="86"/>
      <c r="F103" s="35"/>
      <c r="G103" s="46"/>
      <c r="H103" s="35"/>
      <c r="I103" s="46"/>
      <c r="J103" s="48"/>
      <c r="K103" s="36"/>
      <c r="L103" s="48"/>
      <c r="M103" s="100"/>
    </row>
    <row r="104" spans="1:13" s="12" customFormat="1" ht="14.1" customHeight="1" outlineLevel="1">
      <c r="D104" s="45"/>
      <c r="E104" s="45"/>
      <c r="F104" s="47"/>
      <c r="G104" s="45"/>
      <c r="H104" s="47"/>
      <c r="I104" s="45"/>
      <c r="J104" s="47"/>
      <c r="K104" s="45"/>
      <c r="L104" s="47"/>
      <c r="M104" s="103"/>
    </row>
    <row r="105" spans="1:13" s="3" customFormat="1" ht="14.1" customHeight="1" outlineLevel="1">
      <c r="D105" s="23"/>
      <c r="E105" s="6"/>
      <c r="G105" s="37"/>
      <c r="I105" s="21"/>
      <c r="K105" s="6"/>
      <c r="M105" s="100"/>
    </row>
    <row r="106" spans="1:13" s="3" customFormat="1" ht="14.1" customHeight="1" outlineLevel="1">
      <c r="D106" s="76"/>
      <c r="E106" s="77"/>
      <c r="F106" s="78"/>
      <c r="G106" s="79"/>
      <c r="H106" s="78"/>
      <c r="I106" s="80"/>
      <c r="J106" s="78"/>
      <c r="K106" s="6"/>
      <c r="M106" s="100"/>
    </row>
    <row r="107" spans="1:13" s="3" customFormat="1" ht="14.1" customHeight="1" outlineLevel="1">
      <c r="E107" s="6"/>
      <c r="G107" s="37"/>
      <c r="I107" s="6"/>
      <c r="K107" s="6"/>
      <c r="M107" s="6"/>
    </row>
    <row r="108" spans="1:13" s="3" customFormat="1" ht="14.1" customHeight="1" outlineLevel="1">
      <c r="D108" s="76"/>
      <c r="E108" s="77"/>
      <c r="F108" s="78"/>
      <c r="G108" s="79"/>
      <c r="H108" s="80"/>
      <c r="I108" s="78"/>
      <c r="J108" s="78"/>
    </row>
    <row r="109" spans="1:13" s="3" customFormat="1" ht="14.1" customHeight="1" outlineLevel="1">
      <c r="G109" s="92"/>
      <c r="H109" s="4"/>
    </row>
    <row r="110" spans="1:13" ht="14.1" customHeight="1" outlineLevel="1">
      <c r="C110" s="50"/>
      <c r="D110" s="93"/>
      <c r="E110" s="94"/>
      <c r="F110" s="94"/>
      <c r="G110" s="95"/>
      <c r="H110" s="94"/>
      <c r="I110" s="96"/>
      <c r="J110" s="94"/>
      <c r="K110" s="94"/>
      <c r="L110" s="94"/>
      <c r="M110" s="3"/>
    </row>
    <row r="111" spans="1:13" ht="14.1" customHeight="1" outlineLevel="1">
      <c r="C111" s="50"/>
      <c r="D111" s="97"/>
      <c r="E111" s="94"/>
      <c r="F111" s="94"/>
      <c r="G111" s="94"/>
      <c r="H111" s="94"/>
      <c r="I111" s="94"/>
      <c r="J111" s="94"/>
      <c r="K111" s="94"/>
      <c r="L111" s="94"/>
      <c r="M111" s="3"/>
    </row>
    <row r="112" spans="1:13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ht="14.1" customHeight="1" outlineLevel="1">
      <c r="C113" s="50"/>
      <c r="D113" s="73"/>
      <c r="E113" s="75"/>
      <c r="F113" s="75"/>
      <c r="G113" s="75"/>
      <c r="H113" s="75"/>
      <c r="I113" s="75"/>
      <c r="J113" s="75"/>
      <c r="K113" s="75"/>
      <c r="L113" s="75"/>
      <c r="M113" s="75"/>
    </row>
    <row r="114" spans="2:13" ht="14.1" customHeight="1" outlineLevel="1">
      <c r="B114" s="71"/>
      <c r="C114" s="50"/>
      <c r="D114" s="73"/>
      <c r="E114" s="75"/>
      <c r="F114" s="75"/>
      <c r="G114" s="75"/>
      <c r="H114" s="75"/>
      <c r="I114" s="75"/>
      <c r="J114" s="75"/>
      <c r="K114" s="75"/>
      <c r="L114" s="75"/>
      <c r="M114" s="75"/>
    </row>
    <row r="115" spans="2:13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</row>
  </sheetData>
  <autoFilter ref="A1:M103"/>
  <pageMargins left="0.66929133858267698" right="0.55118110236220497" top="1.1811023622047201" bottom="1.02362204724409" header="0.59055118110236204" footer="0.59055118110236204"/>
  <pageSetup paperSize="9" scale="98" fitToHeight="2" orientation="portrait" horizontalDpi="4294967295" verticalDpi="300" r:id="rId1"/>
  <headerFooter alignWithMargins="0">
    <oddHeader>&amp;R&amp;"Book Antiqua,Κανονικά"12ο Εξάμηνο 2018-19</oddHeader>
    <oddFooter>&amp;R&amp;"Arial,Regular" &amp;P / &amp;N</oddFooter>
  </headerFooter>
  <rowBreaks count="1" manualBreakCount="1">
    <brk id="55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6</vt:i4>
      </vt:variant>
    </vt:vector>
  </HeadingPairs>
  <TitlesOfParts>
    <vt:vector size="12" baseType="lpstr">
      <vt:lpstr>2ου</vt:lpstr>
      <vt:lpstr>4ου</vt:lpstr>
      <vt:lpstr>6ου</vt:lpstr>
      <vt:lpstr>8ου</vt:lpstr>
      <vt:lpstr>10ου</vt:lpstr>
      <vt:lpstr>12ου</vt:lpstr>
      <vt:lpstr>'10ου'!Print_Area</vt:lpstr>
      <vt:lpstr>'12ου'!Print_Area</vt:lpstr>
      <vt:lpstr>'2ου'!Print_Area</vt:lpstr>
      <vt:lpstr>'4ου'!Print_Area</vt:lpstr>
      <vt:lpstr>'6ου'!Print_Area</vt:lpstr>
      <vt:lpstr>'8ου'!Print_Area</vt:lpstr>
    </vt:vector>
  </TitlesOfParts>
  <Company>Unknown 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HP2</cp:lastModifiedBy>
  <cp:lastPrinted>2018-11-23T09:37:36Z</cp:lastPrinted>
  <dcterms:created xsi:type="dcterms:W3CDTF">1996-08-31T00:15:12Z</dcterms:created>
  <dcterms:modified xsi:type="dcterms:W3CDTF">2019-02-19T14:39:19Z</dcterms:modified>
</cp:coreProperties>
</file>