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sorino7\Desktop\Temp\"/>
    </mc:Choice>
  </mc:AlternateContent>
  <bookViews>
    <workbookView xWindow="0" yWindow="0" windowWidth="25200" windowHeight="12000" tabRatio="659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'10ου'!$B$2:$M$103</definedName>
    <definedName name="_xlnm.Print_Area" localSheetId="5">'12ου'!$B$2:$M$103</definedName>
    <definedName name="_xlnm.Print_Area" localSheetId="0">'2ου'!$B$2:$M$103</definedName>
    <definedName name="_xlnm.Print_Area" localSheetId="1">'4ου'!$B$2:$M$103</definedName>
    <definedName name="_xlnm.Print_Area" localSheetId="2">'6ου'!$B$2:$M$103</definedName>
    <definedName name="_xlnm.Print_Area" localSheetId="3">'8ου'!$B$2:$M$103</definedName>
  </definedNames>
  <calcPr calcId="162913"/>
</workbook>
</file>

<file path=xl/calcChain.xml><?xml version="1.0" encoding="utf-8"?>
<calcChain xmlns="http://schemas.openxmlformats.org/spreadsheetml/2006/main">
  <c r="E14" i="12" l="1"/>
  <c r="E8" i="12"/>
  <c r="E8" i="22" l="1"/>
  <c r="G2" i="22"/>
  <c r="I2" i="22" s="1"/>
  <c r="K2" i="22" s="1"/>
  <c r="M2" i="22" s="1"/>
  <c r="E8" i="21"/>
  <c r="E14" i="21" s="1"/>
  <c r="G2" i="21"/>
  <c r="I2" i="21" s="1"/>
  <c r="K2" i="21" s="1"/>
  <c r="M2" i="21" s="1"/>
  <c r="E8" i="20"/>
  <c r="E14" i="20" s="1"/>
  <c r="G2" i="20"/>
  <c r="I2" i="20" s="1"/>
  <c r="K2" i="20" s="1"/>
  <c r="M2" i="20" s="1"/>
  <c r="E8" i="19"/>
  <c r="E14" i="19" s="1"/>
  <c r="G2" i="19"/>
  <c r="I2" i="19" s="1"/>
  <c r="K2" i="19" s="1"/>
  <c r="M2" i="19" s="1"/>
  <c r="E8" i="18"/>
  <c r="E14" i="18" s="1"/>
  <c r="G2" i="18"/>
  <c r="I2" i="18" s="1"/>
  <c r="K2" i="18" s="1"/>
  <c r="M2" i="18" s="1"/>
  <c r="G8" i="21"/>
  <c r="I8" i="21" s="1"/>
  <c r="K8" i="21" s="1"/>
  <c r="M8" i="21" s="1"/>
  <c r="G8" i="20"/>
  <c r="I8" i="20" s="1"/>
  <c r="K8" i="20" s="1"/>
  <c r="M8" i="20" s="1"/>
  <c r="G8" i="19"/>
  <c r="I8" i="19" s="1"/>
  <c r="K8" i="19" s="1"/>
  <c r="M8" i="19" s="1"/>
  <c r="G2" i="12"/>
  <c r="I2" i="12" s="1"/>
  <c r="K2" i="12" s="1"/>
  <c r="M2" i="12" s="1"/>
  <c r="E14" i="22" l="1"/>
  <c r="G14" i="22"/>
  <c r="I14" i="22" s="1"/>
  <c r="K14" i="22" s="1"/>
  <c r="M14" i="22" s="1"/>
  <c r="E20" i="22"/>
  <c r="G8" i="22"/>
  <c r="I8" i="22" s="1"/>
  <c r="K8" i="22" s="1"/>
  <c r="M8" i="22" s="1"/>
  <c r="E20" i="21"/>
  <c r="G20" i="21" s="1"/>
  <c r="I20" i="21" s="1"/>
  <c r="K20" i="21" s="1"/>
  <c r="M20" i="21" s="1"/>
  <c r="G14" i="21"/>
  <c r="I14" i="21" s="1"/>
  <c r="K14" i="21" s="1"/>
  <c r="M14" i="21" s="1"/>
  <c r="G14" i="20"/>
  <c r="I14" i="20" s="1"/>
  <c r="K14" i="20" s="1"/>
  <c r="M14" i="20" s="1"/>
  <c r="E20" i="20"/>
  <c r="E26" i="21"/>
  <c r="E32" i="21" s="1"/>
  <c r="E20" i="18"/>
  <c r="G14" i="18"/>
  <c r="I14" i="18" s="1"/>
  <c r="K14" i="18" s="1"/>
  <c r="M14" i="18" s="1"/>
  <c r="G8" i="18"/>
  <c r="I8" i="18" s="1"/>
  <c r="K8" i="18" s="1"/>
  <c r="M8" i="18" s="1"/>
  <c r="G8" i="12"/>
  <c r="E20" i="12"/>
  <c r="G14" i="12"/>
  <c r="I14" i="12" s="1"/>
  <c r="K14" i="12" s="1"/>
  <c r="M14" i="12" s="1"/>
  <c r="G14" i="19"/>
  <c r="I14" i="19" s="1"/>
  <c r="K14" i="19" s="1"/>
  <c r="M14" i="19" s="1"/>
  <c r="E20" i="19"/>
  <c r="I8" i="12" l="1"/>
  <c r="K8" i="12" s="1"/>
  <c r="M8" i="12" s="1"/>
  <c r="E26" i="22"/>
  <c r="G20" i="22"/>
  <c r="G20" i="20"/>
  <c r="I20" i="20" s="1"/>
  <c r="K20" i="20" s="1"/>
  <c r="M20" i="20" s="1"/>
  <c r="E26" i="20"/>
  <c r="G26" i="21"/>
  <c r="E26" i="18"/>
  <c r="G20" i="18"/>
  <c r="I20" i="18" s="1"/>
  <c r="K20" i="18" s="1"/>
  <c r="M20" i="18" s="1"/>
  <c r="G20" i="12"/>
  <c r="I20" i="12" s="1"/>
  <c r="K20" i="12" s="1"/>
  <c r="M20" i="12" s="1"/>
  <c r="E26" i="12"/>
  <c r="E26" i="19"/>
  <c r="G20" i="19"/>
  <c r="I20" i="22" l="1"/>
  <c r="K20" i="22" s="1"/>
  <c r="M20" i="22" s="1"/>
  <c r="I26" i="21"/>
  <c r="I20" i="19"/>
  <c r="K20" i="19" s="1"/>
  <c r="M20" i="19" s="1"/>
  <c r="G26" i="22"/>
  <c r="I26" i="22" s="1"/>
  <c r="K26" i="22" s="1"/>
  <c r="M26" i="22" s="1"/>
  <c r="E32" i="22"/>
  <c r="E32" i="20"/>
  <c r="G26" i="20"/>
  <c r="E38" i="21"/>
  <c r="G32" i="21"/>
  <c r="I32" i="21" s="1"/>
  <c r="K32" i="21" s="1"/>
  <c r="M32" i="21" s="1"/>
  <c r="E32" i="18"/>
  <c r="G26" i="18"/>
  <c r="I26" i="18" s="1"/>
  <c r="K26" i="18" s="1"/>
  <c r="M26" i="18" s="1"/>
  <c r="E32" i="12"/>
  <c r="G26" i="12"/>
  <c r="G26" i="19"/>
  <c r="I26" i="19" s="1"/>
  <c r="K26" i="19" s="1"/>
  <c r="M26" i="19" s="1"/>
  <c r="E32" i="19"/>
  <c r="K26" i="21" l="1"/>
  <c r="I26" i="12"/>
  <c r="I26" i="20"/>
  <c r="G32" i="22"/>
  <c r="E38" i="22"/>
  <c r="E38" i="20"/>
  <c r="G32" i="20"/>
  <c r="I32" i="20" s="1"/>
  <c r="K32" i="20" s="1"/>
  <c r="M32" i="20" s="1"/>
  <c r="E44" i="21"/>
  <c r="G38" i="21"/>
  <c r="I38" i="21" s="1"/>
  <c r="K38" i="21" s="1"/>
  <c r="M38" i="21" s="1"/>
  <c r="E38" i="18"/>
  <c r="G32" i="18"/>
  <c r="G32" i="12"/>
  <c r="I32" i="12" s="1"/>
  <c r="K32" i="12" s="1"/>
  <c r="M32" i="12" s="1"/>
  <c r="E38" i="12"/>
  <c r="E38" i="19"/>
  <c r="G32" i="19"/>
  <c r="I32" i="22" l="1"/>
  <c r="K32" i="22" s="1"/>
  <c r="M32" i="22" s="1"/>
  <c r="M26" i="21"/>
  <c r="I32" i="19"/>
  <c r="I32" i="18"/>
  <c r="K26" i="12"/>
  <c r="K26" i="20"/>
  <c r="E44" i="22"/>
  <c r="G38" i="22"/>
  <c r="I38" i="22" s="1"/>
  <c r="K38" i="22" s="1"/>
  <c r="M38" i="22" s="1"/>
  <c r="G38" i="20"/>
  <c r="I38" i="20" s="1"/>
  <c r="K38" i="20" s="1"/>
  <c r="M38" i="20" s="1"/>
  <c r="E44" i="20"/>
  <c r="E50" i="21"/>
  <c r="G44" i="21"/>
  <c r="I44" i="21" s="1"/>
  <c r="K44" i="21" s="1"/>
  <c r="M44" i="21" s="1"/>
  <c r="E44" i="18"/>
  <c r="G38" i="18"/>
  <c r="I38" i="18" s="1"/>
  <c r="K38" i="18" s="1"/>
  <c r="M38" i="18" s="1"/>
  <c r="E44" i="12"/>
  <c r="G38" i="12"/>
  <c r="I38" i="12" s="1"/>
  <c r="K38" i="12" s="1"/>
  <c r="M38" i="12" s="1"/>
  <c r="G38" i="19"/>
  <c r="I38" i="19" s="1"/>
  <c r="K38" i="19" s="1"/>
  <c r="M38" i="19" s="1"/>
  <c r="E44" i="19"/>
  <c r="K32" i="19" l="1"/>
  <c r="K32" i="18"/>
  <c r="M26" i="12"/>
  <c r="M26" i="20"/>
  <c r="G44" i="22"/>
  <c r="E50" i="22"/>
  <c r="E50" i="20"/>
  <c r="G44" i="20"/>
  <c r="I44" i="20" s="1"/>
  <c r="K44" i="20" s="1"/>
  <c r="M44" i="20" s="1"/>
  <c r="G50" i="21"/>
  <c r="E56" i="21"/>
  <c r="E50" i="18"/>
  <c r="G44" i="18"/>
  <c r="I44" i="18" s="1"/>
  <c r="K44" i="18" s="1"/>
  <c r="M44" i="18" s="1"/>
  <c r="G44" i="12"/>
  <c r="I44" i="12" s="1"/>
  <c r="K44" i="12" s="1"/>
  <c r="M44" i="12" s="1"/>
  <c r="E50" i="12"/>
  <c r="E50" i="19"/>
  <c r="G44" i="19"/>
  <c r="I44" i="19" s="1"/>
  <c r="K44" i="19" s="1"/>
  <c r="M44" i="19" s="1"/>
  <c r="I44" i="22" l="1"/>
  <c r="K44" i="22" s="1"/>
  <c r="M44" i="22" s="1"/>
  <c r="I50" i="21"/>
  <c r="K50" i="21" s="1"/>
  <c r="M50" i="21" s="1"/>
  <c r="M32" i="19"/>
  <c r="M32" i="18"/>
  <c r="E56" i="22"/>
  <c r="G50" i="22"/>
  <c r="I50" i="22" s="1"/>
  <c r="K50" i="22" s="1"/>
  <c r="M50" i="22" s="1"/>
  <c r="G50" i="20"/>
  <c r="I50" i="20" s="1"/>
  <c r="K50" i="20" s="1"/>
  <c r="M50" i="20" s="1"/>
  <c r="E56" i="20"/>
  <c r="E62" i="21"/>
  <c r="G56" i="21"/>
  <c r="I56" i="21" s="1"/>
  <c r="K56" i="21" s="1"/>
  <c r="M56" i="21" s="1"/>
  <c r="E56" i="18"/>
  <c r="G50" i="18"/>
  <c r="I50" i="18" s="1"/>
  <c r="K50" i="18" s="1"/>
  <c r="M50" i="18" s="1"/>
  <c r="E56" i="12"/>
  <c r="G50" i="12"/>
  <c r="G50" i="19"/>
  <c r="I50" i="19" s="1"/>
  <c r="K50" i="19" s="1"/>
  <c r="M50" i="19" s="1"/>
  <c r="E56" i="19"/>
  <c r="I50" i="12" l="1"/>
  <c r="K50" i="12" s="1"/>
  <c r="M50" i="12" s="1"/>
  <c r="G56" i="22"/>
  <c r="E62" i="22"/>
  <c r="E62" i="20"/>
  <c r="G56" i="20"/>
  <c r="I56" i="20" s="1"/>
  <c r="K56" i="20" s="1"/>
  <c r="M56" i="20" s="1"/>
  <c r="E68" i="21"/>
  <c r="G62" i="21"/>
  <c r="I62" i="21" s="1"/>
  <c r="K62" i="21" s="1"/>
  <c r="M62" i="21" s="1"/>
  <c r="E62" i="18"/>
  <c r="G56" i="18"/>
  <c r="I56" i="18" s="1"/>
  <c r="K56" i="18" s="1"/>
  <c r="M56" i="18" s="1"/>
  <c r="G56" i="12"/>
  <c r="I56" i="12" s="1"/>
  <c r="K56" i="12" s="1"/>
  <c r="M56" i="12" s="1"/>
  <c r="E62" i="12"/>
  <c r="E62" i="19"/>
  <c r="G56" i="19"/>
  <c r="I56" i="19" s="1"/>
  <c r="K56" i="19" s="1"/>
  <c r="M56" i="19" s="1"/>
  <c r="I56" i="22" l="1"/>
  <c r="K56" i="22" s="1"/>
  <c r="M56" i="22" s="1"/>
  <c r="E68" i="22"/>
  <c r="G62" i="22"/>
  <c r="I62" i="22" s="1"/>
  <c r="K62" i="22" s="1"/>
  <c r="M62" i="22" s="1"/>
  <c r="E68" i="20"/>
  <c r="G62" i="20"/>
  <c r="I62" i="20" s="1"/>
  <c r="K62" i="20" s="1"/>
  <c r="M62" i="20" s="1"/>
  <c r="E74" i="21"/>
  <c r="G68" i="21"/>
  <c r="I68" i="21" s="1"/>
  <c r="K68" i="21" s="1"/>
  <c r="M68" i="21" s="1"/>
  <c r="G62" i="18"/>
  <c r="I62" i="18" s="1"/>
  <c r="K62" i="18" s="1"/>
  <c r="M62" i="18" s="1"/>
  <c r="E68" i="18"/>
  <c r="E68" i="12"/>
  <c r="G62" i="12"/>
  <c r="G62" i="19"/>
  <c r="I62" i="19" s="1"/>
  <c r="K62" i="19" s="1"/>
  <c r="M62" i="19" s="1"/>
  <c r="E68" i="19"/>
  <c r="I62" i="12" l="1"/>
  <c r="K62" i="12" s="1"/>
  <c r="M62" i="12" s="1"/>
  <c r="G68" i="22"/>
  <c r="I68" i="22" s="1"/>
  <c r="K68" i="22" s="1"/>
  <c r="M68" i="22" s="1"/>
  <c r="E74" i="22"/>
  <c r="E74" i="20"/>
  <c r="G68" i="20"/>
  <c r="I68" i="20" s="1"/>
  <c r="K68" i="20" s="1"/>
  <c r="M68" i="20" s="1"/>
  <c r="E80" i="21"/>
  <c r="G74" i="21"/>
  <c r="I74" i="21" s="1"/>
  <c r="K74" i="21" s="1"/>
  <c r="M74" i="21" s="1"/>
  <c r="G68" i="18"/>
  <c r="I68" i="18" s="1"/>
  <c r="K68" i="18" s="1"/>
  <c r="M68" i="18" s="1"/>
  <c r="E74" i="18"/>
  <c r="G68" i="12"/>
  <c r="I68" i="12" s="1"/>
  <c r="K68" i="12" s="1"/>
  <c r="M68" i="12" s="1"/>
  <c r="E74" i="12"/>
  <c r="G68" i="19"/>
  <c r="I68" i="19" s="1"/>
  <c r="K68" i="19" s="1"/>
  <c r="M68" i="19" s="1"/>
  <c r="E74" i="19"/>
  <c r="E80" i="22" l="1"/>
  <c r="G74" i="22"/>
  <c r="I74" i="22" s="1"/>
  <c r="K74" i="22" s="1"/>
  <c r="M74" i="22" s="1"/>
  <c r="E80" i="20"/>
  <c r="G74" i="20"/>
  <c r="I74" i="20" s="1"/>
  <c r="K74" i="20" s="1"/>
  <c r="M74" i="20" s="1"/>
  <c r="E86" i="21"/>
  <c r="G80" i="21"/>
  <c r="I80" i="21" s="1"/>
  <c r="K80" i="21" s="1"/>
  <c r="M80" i="21" s="1"/>
  <c r="E80" i="18"/>
  <c r="G74" i="18"/>
  <c r="I74" i="18" s="1"/>
  <c r="K74" i="18" s="1"/>
  <c r="M74" i="18" s="1"/>
  <c r="E80" i="12"/>
  <c r="G74" i="12"/>
  <c r="I74" i="12" s="1"/>
  <c r="K74" i="12" s="1"/>
  <c r="M74" i="12" s="1"/>
  <c r="E80" i="19"/>
  <c r="G74" i="19"/>
  <c r="I74" i="19" s="1"/>
  <c r="K74" i="19" s="1"/>
  <c r="M74" i="19" s="1"/>
  <c r="G80" i="22" l="1"/>
  <c r="I80" i="22" s="1"/>
  <c r="K80" i="22" s="1"/>
  <c r="M80" i="22" s="1"/>
  <c r="E86" i="22"/>
  <c r="G80" i="20"/>
  <c r="I80" i="20" s="1"/>
  <c r="K80" i="20" s="1"/>
  <c r="M80" i="20" s="1"/>
  <c r="E86" i="20"/>
  <c r="E92" i="21"/>
  <c r="G86" i="21"/>
  <c r="I86" i="21" s="1"/>
  <c r="K86" i="21" s="1"/>
  <c r="M86" i="21" s="1"/>
  <c r="E86" i="18"/>
  <c r="G80" i="18"/>
  <c r="I80" i="18" s="1"/>
  <c r="K80" i="18" s="1"/>
  <c r="M80" i="18" s="1"/>
  <c r="G80" i="12"/>
  <c r="I80" i="12" s="1"/>
  <c r="K80" i="12" s="1"/>
  <c r="M80" i="12" s="1"/>
  <c r="E86" i="12"/>
  <c r="E86" i="19"/>
  <c r="G80" i="19"/>
  <c r="I80" i="19" s="1"/>
  <c r="K80" i="19" s="1"/>
  <c r="M80" i="19" s="1"/>
  <c r="E92" i="22" l="1"/>
  <c r="G86" i="22"/>
  <c r="I86" i="22" s="1"/>
  <c r="K86" i="22" s="1"/>
  <c r="M86" i="22" s="1"/>
  <c r="E92" i="20"/>
  <c r="G86" i="20"/>
  <c r="I86" i="20" s="1"/>
  <c r="K86" i="20" s="1"/>
  <c r="M86" i="20" s="1"/>
  <c r="E98" i="21"/>
  <c r="G98" i="21" s="1"/>
  <c r="I98" i="21" s="1"/>
  <c r="K98" i="21" s="1"/>
  <c r="M98" i="21" s="1"/>
  <c r="G92" i="21"/>
  <c r="I92" i="21" s="1"/>
  <c r="K92" i="21" s="1"/>
  <c r="M92" i="21" s="1"/>
  <c r="G86" i="18"/>
  <c r="I86" i="18" s="1"/>
  <c r="K86" i="18" s="1"/>
  <c r="M86" i="18" s="1"/>
  <c r="E92" i="18"/>
  <c r="E92" i="12"/>
  <c r="G86" i="12"/>
  <c r="I86" i="12" s="1"/>
  <c r="K86" i="12" s="1"/>
  <c r="M86" i="12" s="1"/>
  <c r="E92" i="19"/>
  <c r="G86" i="19"/>
  <c r="I86" i="19" s="1"/>
  <c r="K86" i="19" s="1"/>
  <c r="M86" i="19" s="1"/>
  <c r="E112" i="21" l="1"/>
  <c r="E110" i="21"/>
  <c r="E107" i="21"/>
  <c r="E115" i="21"/>
  <c r="E109" i="21"/>
  <c r="E117" i="21"/>
  <c r="E108" i="21"/>
  <c r="E106" i="21"/>
  <c r="E114" i="21"/>
  <c r="E113" i="21"/>
  <c r="E118" i="21"/>
  <c r="E116" i="21"/>
  <c r="E111" i="21"/>
  <c r="E119" i="21"/>
  <c r="G92" i="22"/>
  <c r="I92" i="22" s="1"/>
  <c r="K92" i="22" s="1"/>
  <c r="M92" i="22" s="1"/>
  <c r="E98" i="22"/>
  <c r="G98" i="22" s="1"/>
  <c r="I98" i="22" s="1"/>
  <c r="K98" i="22" s="1"/>
  <c r="M98" i="22" s="1"/>
  <c r="E107" i="22" s="1"/>
  <c r="E98" i="20"/>
  <c r="G98" i="20" s="1"/>
  <c r="I98" i="20" s="1"/>
  <c r="K98" i="20" s="1"/>
  <c r="M98" i="20" s="1"/>
  <c r="G92" i="20"/>
  <c r="I92" i="20" s="1"/>
  <c r="K92" i="20" s="1"/>
  <c r="M92" i="20" s="1"/>
  <c r="E98" i="18"/>
  <c r="G98" i="18" s="1"/>
  <c r="I98" i="18" s="1"/>
  <c r="K98" i="18" s="1"/>
  <c r="M98" i="18" s="1"/>
  <c r="G92" i="18"/>
  <c r="I92" i="18" s="1"/>
  <c r="K92" i="18" s="1"/>
  <c r="M92" i="18" s="1"/>
  <c r="G92" i="12"/>
  <c r="I92" i="12" s="1"/>
  <c r="K92" i="12" s="1"/>
  <c r="M92" i="12" s="1"/>
  <c r="E98" i="12"/>
  <c r="G98" i="12" s="1"/>
  <c r="I98" i="12" s="1"/>
  <c r="K98" i="12" s="1"/>
  <c r="M98" i="12" s="1"/>
  <c r="E98" i="19"/>
  <c r="G98" i="19" s="1"/>
  <c r="I98" i="19" s="1"/>
  <c r="K98" i="19" s="1"/>
  <c r="M98" i="19" s="1"/>
  <c r="G92" i="19"/>
  <c r="I92" i="19" s="1"/>
  <c r="K92" i="19" s="1"/>
  <c r="M92" i="19" s="1"/>
  <c r="E111" i="19" l="1"/>
  <c r="E109" i="19"/>
  <c r="E108" i="19"/>
  <c r="E106" i="19"/>
  <c r="E112" i="19"/>
  <c r="E113" i="19"/>
  <c r="E110" i="19"/>
  <c r="E115" i="19"/>
  <c r="E114" i="19"/>
  <c r="E107" i="19"/>
  <c r="E112" i="18"/>
  <c r="E113" i="18"/>
  <c r="E114" i="18"/>
  <c r="E107" i="18"/>
  <c r="E109" i="18"/>
  <c r="E111" i="18"/>
  <c r="E110" i="18"/>
  <c r="E108" i="18"/>
  <c r="E106" i="18"/>
  <c r="E106" i="12"/>
  <c r="E108" i="12"/>
  <c r="E107" i="12"/>
  <c r="E110" i="12" s="1"/>
  <c r="E108" i="20"/>
  <c r="E109" i="20"/>
  <c r="E112" i="20"/>
  <c r="E113" i="20"/>
  <c r="E110" i="20"/>
  <c r="E106" i="20"/>
  <c r="E117" i="20"/>
  <c r="E114" i="20"/>
  <c r="E115" i="20"/>
  <c r="E107" i="20"/>
  <c r="E119" i="20"/>
  <c r="E116" i="20"/>
  <c r="E118" i="20"/>
  <c r="E111" i="20"/>
  <c r="E109" i="12" l="1"/>
  <c r="E113" i="12" s="1"/>
  <c r="E111" i="12"/>
  <c r="E112" i="12" l="1"/>
</calcChain>
</file>

<file path=xl/sharedStrings.xml><?xml version="1.0" encoding="utf-8"?>
<sst xmlns="http://schemas.openxmlformats.org/spreadsheetml/2006/main" count="3111" uniqueCount="91">
  <si>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</si>
  <si>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</si>
  <si>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</si>
  <si>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</si>
  <si>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</si>
  <si>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</si>
  <si>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</si>
  <si>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</si>
  <si>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</si>
  <si>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</si>
  <si>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</si>
  <si>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</si>
  <si>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</si>
  <si>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</si>
  <si>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</si>
  <si>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</si>
  <si>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</si>
  <si>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</si>
  <si>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</si>
  <si>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</si>
  <si>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</si>
  <si>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Αμφ 1</t>
  </si>
  <si>
    <t>Βιοστατ</t>
  </si>
  <si>
    <t>Αμφ.1</t>
  </si>
  <si>
    <t>Φυσιολ Α</t>
  </si>
  <si>
    <t>Βιοχημ Α</t>
  </si>
  <si>
    <t>Βιολογ Β</t>
  </si>
  <si>
    <t>Αγγλ Β</t>
  </si>
  <si>
    <t>7A1.1</t>
  </si>
  <si>
    <t>Συμπον</t>
  </si>
  <si>
    <t>Παθοφσ Α</t>
  </si>
  <si>
    <t>Αμφ 2</t>
  </si>
  <si>
    <t>Αγγλ Δ</t>
  </si>
  <si>
    <t>Μικροβ Α</t>
  </si>
  <si>
    <t>ΤοπογΑνατ</t>
  </si>
  <si>
    <t>Φυσιολ Γ</t>
  </si>
  <si>
    <t>Ιστολ Β</t>
  </si>
  <si>
    <t>Ιστορ Χειρ</t>
  </si>
  <si>
    <t>Ειδ.Παθ.Αν</t>
  </si>
  <si>
    <t>7Α 1.2</t>
  </si>
  <si>
    <t>Παθολ Α</t>
  </si>
  <si>
    <t>Χειρ Α</t>
  </si>
  <si>
    <t>Φαρμ Β</t>
  </si>
  <si>
    <t>Επιδημιολ</t>
  </si>
  <si>
    <t>ΚυτΕπΑνθρ</t>
  </si>
  <si>
    <t>Τοξικολ</t>
  </si>
  <si>
    <t>Κυτταρολ</t>
  </si>
  <si>
    <t>ΠΑΓΝΗ</t>
  </si>
  <si>
    <t>Παθολ. Γ</t>
  </si>
  <si>
    <t>Αμφ 3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</si>
  <si>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</si>
  <si>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</si>
  <si>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</si>
  <si>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</si>
  <si>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</si>
  <si>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</si>
  <si>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</si>
  <si>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</si>
  <si>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</si>
  <si>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</si>
  <si>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</si>
  <si>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</si>
  <si>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ΤροπΓεωγ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</si>
  <si>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</si>
  <si>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</si>
  <si>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</si>
  <si>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</si>
  <si>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</si>
  <si>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</si>
  <si>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</si>
  <si>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</si>
  <si>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</si>
  <si>
    <t>ΣΜΝ</t>
  </si>
  <si>
    <t>Μαθ Βιολ</t>
  </si>
  <si>
    <t>Ενδ-ΚλινΑπ</t>
  </si>
  <si>
    <t>ΗΚΓ</t>
  </si>
  <si>
    <t>Αιμοποιηση</t>
  </si>
  <si>
    <t>7Α1.2</t>
  </si>
  <si>
    <t>Αλκοολογια</t>
  </si>
  <si>
    <t>7Α</t>
  </si>
  <si>
    <t>Εμβρυολ Β</t>
  </si>
  <si>
    <t>ΜαθΒιολ</t>
  </si>
  <si>
    <t>ΔιαχΕπειγ</t>
  </si>
  <si>
    <t>Αμφ2</t>
  </si>
  <si>
    <t>ΑνοσΚαρκ</t>
  </si>
  <si>
    <t>7Α1.1</t>
  </si>
  <si>
    <t>ΕφΠλ/Ψυχοπ</t>
  </si>
  <si>
    <t>ΕφΠλ</t>
  </si>
  <si>
    <t>Ψυχοπαθολ</t>
  </si>
  <si>
    <r>
      <rPr>
        <b/>
        <sz val="9.5"/>
        <color rgb="FF00B050"/>
        <rFont val="Arial Narrow"/>
        <family val="2"/>
        <charset val="161"/>
      </rPr>
      <t>ΠαθΣπΣτ</t>
    </r>
    <r>
      <rPr>
        <b/>
        <sz val="9.5"/>
        <rFont val="Arial Narrow"/>
        <family val="2"/>
        <charset val="161"/>
      </rPr>
      <t>/</t>
    </r>
    <r>
      <rPr>
        <b/>
        <sz val="9.5"/>
        <color rgb="FF9966FF"/>
        <rFont val="Arial Narrow"/>
        <family val="2"/>
        <charset val="161"/>
      </rPr>
      <t>Επ.Παιδ</t>
    </r>
    <r>
      <rPr>
        <b/>
        <sz val="9.5"/>
        <rFont val="Arial Narrow"/>
        <family val="2"/>
        <charset val="161"/>
      </rPr>
      <t>/</t>
    </r>
    <r>
      <rPr>
        <b/>
        <sz val="9.5"/>
        <color rgb="FFFF9900"/>
        <rFont val="Arial Narrow"/>
        <family val="2"/>
        <charset val="161"/>
      </rPr>
      <t>Τροπ</t>
    </r>
  </si>
  <si>
    <t>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</si>
</sst>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_)"/>
  </numFmts>
  <fonts count="21" x14ac:knownFonts="1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  <font>
      <b/>
      <sz val="9.5"/>
      <name val="Arial Narrow"/>
      <family val="2"/>
      <charset val="161"/>
    </font>
    <font>
      <b/>
      <sz val="9.5"/>
      <color rgb="FF00B050"/>
      <name val="Arial Narrow"/>
      <family val="2"/>
      <charset val="161"/>
    </font>
    <font>
      <b/>
      <sz val="9.5"/>
      <color rgb="FF9966FF"/>
      <name val="Arial Narrow"/>
      <family val="2"/>
      <charset val="161"/>
    </font>
    <font>
      <b/>
      <sz val="9.5"/>
      <color rgb="FFFF9900"/>
      <name val="Arial Narrow"/>
      <family val="2"/>
      <charset val="161"/>
    </font>
    <font>
      <b/>
      <sz val="9.5"/>
      <name val="Arial"/>
      <family val="2"/>
      <charset val="161"/>
    </font>
  </fonts>
  <fills count="40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267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 applyProtection="1"/>
    <xf numFmtId="15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16" fontId="2" fillId="0" borderId="1" xfId="0" applyNumberFormat="1" applyFont="1" applyBorder="1" applyProtection="1"/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0" xfId="0" applyFont="1" applyBorder="1"/>
    <xf numFmtId="15" fontId="3" fillId="0" borderId="0" xfId="0" quotePrefix="1" applyNumberFormat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5" fontId="3" fillId="0" borderId="0" xfId="0" quotePrefix="1" applyNumberFormat="1" applyFont="1" applyBorder="1" applyAlignment="1" applyProtection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</xf>
    <xf numFmtId="16" fontId="4" fillId="0" borderId="4" xfId="0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5" fontId="5" fillId="2" borderId="0" xfId="0" applyNumberFormat="1" applyFont="1" applyFill="1" applyProtection="1"/>
    <xf numFmtId="15" fontId="5" fillId="2" borderId="0" xfId="0" applyNumberFormat="1" applyFont="1" applyFill="1" applyBorder="1" applyProtection="1"/>
    <xf numFmtId="15" fontId="3" fillId="0" borderId="6" xfId="0" applyNumberFormat="1" applyFont="1" applyBorder="1" applyProtection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 applyFill="1" applyProtection="1"/>
    <xf numFmtId="0" fontId="3" fillId="0" borderId="1" xfId="0" applyFont="1" applyFill="1" applyBorder="1" applyAlignment="1" applyProtection="1">
      <alignment horizontal="left"/>
    </xf>
    <xf numFmtId="15" fontId="5" fillId="0" borderId="0" xfId="0" applyNumberFormat="1" applyFont="1" applyFill="1" applyBorder="1" applyProtection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16" fontId="2" fillId="0" borderId="7" xfId="0" applyNumberFormat="1" applyFont="1" applyBorder="1" applyProtection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 applyProtection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3" borderId="8" xfId="0" applyFont="1" applyFill="1" applyBorder="1"/>
    <xf numFmtId="0" fontId="0" fillId="3" borderId="8" xfId="0" applyFill="1" applyBorder="1"/>
    <xf numFmtId="0" fontId="3" fillId="3" borderId="8" xfId="0" quotePrefix="1" applyFont="1" applyFill="1" applyBorder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5" fontId="5" fillId="0" borderId="7" xfId="0" applyNumberFormat="1" applyFont="1" applyFill="1" applyBorder="1" applyProtection="1"/>
    <xf numFmtId="0" fontId="3" fillId="0" borderId="15" xfId="0" applyFont="1" applyFill="1" applyBorder="1" applyAlignment="1" applyProtection="1">
      <alignment horizontal="left"/>
    </xf>
    <xf numFmtId="0" fontId="1" fillId="0" borderId="4" xfId="0" applyFont="1" applyBorder="1"/>
    <xf numFmtId="0" fontId="1" fillId="0" borderId="16" xfId="0" applyFont="1" applyBorder="1"/>
    <xf numFmtId="0" fontId="3" fillId="0" borderId="17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 applyProtection="1">
      <alignment horizontal="right"/>
    </xf>
    <xf numFmtId="16" fontId="4" fillId="0" borderId="1" xfId="0" applyNumberFormat="1" applyFont="1" applyBorder="1" applyAlignment="1" applyProtection="1">
      <alignment horizontal="left"/>
    </xf>
    <xf numFmtId="0" fontId="4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5" fontId="6" fillId="0" borderId="0" xfId="0" applyNumberFormat="1" applyFont="1" applyFill="1" applyBorder="1" applyProtection="1"/>
    <xf numFmtId="16" fontId="1" fillId="0" borderId="0" xfId="0" applyNumberFormat="1" applyFont="1" applyFill="1" applyBorder="1" applyProtection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7" fillId="0" borderId="14" xfId="0" applyFont="1" applyFill="1" applyBorder="1"/>
    <xf numFmtId="0" fontId="6" fillId="0" borderId="12" xfId="0" quotePrefix="1" applyFont="1" applyFill="1" applyBorder="1" applyAlignment="1">
      <alignment horizontal="left"/>
    </xf>
    <xf numFmtId="0" fontId="6" fillId="0" borderId="14" xfId="0" applyFont="1" applyFill="1" applyBorder="1"/>
    <xf numFmtId="0" fontId="6" fillId="0" borderId="13" xfId="0" applyFont="1" applyFill="1" applyBorder="1"/>
    <xf numFmtId="15" fontId="3" fillId="0" borderId="7" xfId="0" applyNumberFormat="1" applyFont="1" applyBorder="1" applyProtection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 applyProtection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0" fillId="0" borderId="0" xfId="0" applyBorder="1"/>
    <xf numFmtId="0" fontId="1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quotePrefix="1" applyFont="1" applyFill="1" applyBorder="1" applyAlignment="1">
      <alignment horizontal="left"/>
    </xf>
    <xf numFmtId="0" fontId="6" fillId="3" borderId="0" xfId="0" applyFont="1" applyFill="1" applyBorder="1"/>
    <xf numFmtId="16" fontId="4" fillId="0" borderId="18" xfId="0" applyNumberFormat="1" applyFont="1" applyBorder="1" applyAlignment="1" applyProtection="1">
      <alignment horizontal="left"/>
    </xf>
    <xf numFmtId="16" fontId="4" fillId="0" borderId="19" xfId="0" applyNumberFormat="1" applyFont="1" applyBorder="1" applyAlignment="1" applyProtection="1">
      <alignment horizontal="left"/>
    </xf>
    <xf numFmtId="0" fontId="3" fillId="0" borderId="19" xfId="0" applyFont="1" applyBorder="1"/>
    <xf numFmtId="16" fontId="3" fillId="4" borderId="19" xfId="0" applyNumberFormat="1" applyFont="1" applyFill="1" applyBorder="1" applyProtection="1"/>
    <xf numFmtId="16" fontId="2" fillId="0" borderId="19" xfId="0" applyNumberFormat="1" applyFont="1" applyBorder="1" applyProtection="1"/>
    <xf numFmtId="0" fontId="1" fillId="0" borderId="18" xfId="0" applyFont="1" applyBorder="1" applyAlignment="1">
      <alignment horizontal="left"/>
    </xf>
    <xf numFmtId="0" fontId="11" fillId="6" borderId="0" xfId="1" applyFont="1" applyFill="1"/>
    <xf numFmtId="16" fontId="12" fillId="6" borderId="1" xfId="0" applyNumberFormat="1" applyFont="1" applyFill="1" applyBorder="1" applyProtection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 applyProtection="1">
      <alignment horizontal="left"/>
    </xf>
    <xf numFmtId="16" fontId="11" fillId="8" borderId="1" xfId="0" applyNumberFormat="1" applyFont="1" applyFill="1" applyBorder="1" applyProtection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 applyProtection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20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16" fontId="3" fillId="0" borderId="1" xfId="0" applyNumberFormat="1" applyFont="1" applyBorder="1" applyProtection="1"/>
    <xf numFmtId="0" fontId="3" fillId="12" borderId="7" xfId="0" applyFont="1" applyFill="1" applyBorder="1" applyAlignment="1" applyProtection="1">
      <alignment horizontal="left"/>
    </xf>
    <xf numFmtId="16" fontId="3" fillId="12" borderId="1" xfId="0" applyNumberFormat="1" applyFont="1" applyFill="1" applyBorder="1" applyProtection="1"/>
    <xf numFmtId="0" fontId="1" fillId="0" borderId="19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11" fillId="8" borderId="0" xfId="0" applyFont="1" applyFill="1" applyBorder="1" applyAlignment="1" applyProtection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quotePrefix="1" applyFont="1" applyBorder="1" applyAlignment="1">
      <alignment horizontal="left"/>
    </xf>
    <xf numFmtId="16" fontId="3" fillId="0" borderId="15" xfId="0" applyNumberFormat="1" applyFont="1" applyBorder="1" applyProtection="1"/>
    <xf numFmtId="16" fontId="3" fillId="12" borderId="15" xfId="0" applyNumberFormat="1" applyFont="1" applyFill="1" applyBorder="1" applyProtection="1"/>
    <xf numFmtId="15" fontId="8" fillId="13" borderId="0" xfId="1" applyNumberFormat="1" applyFont="1" applyFill="1" applyBorder="1" applyProtection="1"/>
    <xf numFmtId="16" fontId="8" fillId="13" borderId="1" xfId="1" applyNumberFormat="1" applyFont="1" applyFill="1" applyBorder="1" applyProtection="1"/>
    <xf numFmtId="0" fontId="8" fillId="14" borderId="3" xfId="1" applyFont="1" applyFill="1" applyBorder="1" applyAlignment="1" applyProtection="1">
      <alignment horizontal="left"/>
    </xf>
    <xf numFmtId="0" fontId="8" fillId="14" borderId="1" xfId="1" applyFont="1" applyFill="1" applyBorder="1" applyAlignment="1" applyProtection="1">
      <alignment horizontal="left"/>
    </xf>
    <xf numFmtId="15" fontId="8" fillId="13" borderId="0" xfId="1" applyNumberFormat="1" applyFont="1" applyFill="1" applyProtection="1"/>
    <xf numFmtId="15" fontId="8" fillId="8" borderId="0" xfId="1" applyNumberFormat="1" applyFont="1" applyFill="1" applyProtection="1"/>
    <xf numFmtId="16" fontId="8" fillId="8" borderId="1" xfId="1" applyNumberFormat="1" applyFont="1" applyFill="1" applyBorder="1" applyProtection="1"/>
    <xf numFmtId="15" fontId="8" fillId="15" borderId="3" xfId="1" applyNumberFormat="1" applyFont="1" applyFill="1" applyBorder="1" applyProtection="1"/>
    <xf numFmtId="15" fontId="8" fillId="15" borderId="1" xfId="1" applyNumberFormat="1" applyFont="1" applyFill="1" applyBorder="1" applyProtection="1"/>
    <xf numFmtId="0" fontId="8" fillId="9" borderId="0" xfId="1" applyFont="1" applyFill="1"/>
    <xf numFmtId="16" fontId="8" fillId="9" borderId="1" xfId="1" applyNumberFormat="1" applyFont="1" applyFill="1" applyBorder="1" applyProtection="1"/>
    <xf numFmtId="15" fontId="8" fillId="16" borderId="0" xfId="1" applyNumberFormat="1" applyFont="1" applyFill="1" applyProtection="1"/>
    <xf numFmtId="15" fontId="8" fillId="16" borderId="1" xfId="1" applyNumberFormat="1" applyFont="1" applyFill="1" applyBorder="1" applyProtection="1"/>
    <xf numFmtId="16" fontId="3" fillId="0" borderId="1" xfId="0" applyNumberFormat="1" applyFont="1" applyFill="1" applyBorder="1" applyProtection="1"/>
    <xf numFmtId="15" fontId="8" fillId="16" borderId="0" xfId="1" applyNumberFormat="1" applyFont="1" applyFill="1" applyBorder="1" applyProtection="1"/>
    <xf numFmtId="15" fontId="8" fillId="15" borderId="6" xfId="1" applyNumberFormat="1" applyFont="1" applyFill="1" applyBorder="1" applyProtection="1"/>
    <xf numFmtId="16" fontId="3" fillId="0" borderId="15" xfId="0" applyNumberFormat="1" applyFont="1" applyFill="1" applyBorder="1" applyProtection="1"/>
    <xf numFmtId="15" fontId="11" fillId="17" borderId="0" xfId="0" applyNumberFormat="1" applyFont="1" applyFill="1" applyBorder="1" applyProtection="1"/>
    <xf numFmtId="16" fontId="11" fillId="17" borderId="1" xfId="0" applyNumberFormat="1" applyFont="1" applyFill="1" applyBorder="1" applyProtection="1"/>
    <xf numFmtId="0" fontId="8" fillId="19" borderId="3" xfId="1" applyFont="1" applyFill="1" applyBorder="1" applyAlignment="1" applyProtection="1">
      <alignment horizontal="left"/>
    </xf>
    <xf numFmtId="0" fontId="8" fillId="19" borderId="1" xfId="1" applyFont="1" applyFill="1" applyBorder="1" applyAlignment="1" applyProtection="1">
      <alignment horizontal="left"/>
    </xf>
    <xf numFmtId="15" fontId="8" fillId="9" borderId="0" xfId="1" applyNumberFormat="1" applyFont="1" applyFill="1" applyProtection="1"/>
    <xf numFmtId="15" fontId="8" fillId="20" borderId="3" xfId="1" applyNumberFormat="1" applyFont="1" applyFill="1" applyBorder="1" applyAlignment="1" applyProtection="1">
      <alignment horizontal="left"/>
    </xf>
    <xf numFmtId="15" fontId="8" fillId="20" borderId="1" xfId="1" applyNumberFormat="1" applyFont="1" applyFill="1" applyBorder="1" applyAlignment="1" applyProtection="1">
      <alignment horizontal="left"/>
    </xf>
    <xf numFmtId="15" fontId="8" fillId="21" borderId="0" xfId="1" applyNumberFormat="1" applyFont="1" applyFill="1" applyProtection="1"/>
    <xf numFmtId="15" fontId="8" fillId="21" borderId="1" xfId="1" applyNumberFormat="1" applyFont="1" applyFill="1" applyBorder="1" applyProtection="1"/>
    <xf numFmtId="15" fontId="8" fillId="10" borderId="3" xfId="1" applyNumberFormat="1" applyFont="1" applyFill="1" applyBorder="1" applyAlignment="1" applyProtection="1">
      <alignment horizontal="left"/>
    </xf>
    <xf numFmtId="15" fontId="8" fillId="10" borderId="1" xfId="1" applyNumberFormat="1" applyFont="1" applyFill="1" applyBorder="1" applyAlignment="1" applyProtection="1">
      <alignment horizontal="left"/>
    </xf>
    <xf numFmtId="15" fontId="13" fillId="22" borderId="6" xfId="1" applyNumberFormat="1" applyFont="1" applyFill="1" applyBorder="1" applyAlignment="1" applyProtection="1">
      <alignment horizontal="left"/>
    </xf>
    <xf numFmtId="15" fontId="13" fillId="22" borderId="0" xfId="1" applyNumberFormat="1" applyFont="1" applyFill="1" applyBorder="1" applyAlignment="1" applyProtection="1">
      <alignment horizontal="left"/>
    </xf>
    <xf numFmtId="15" fontId="8" fillId="23" borderId="6" xfId="1" applyNumberFormat="1" applyFont="1" applyFill="1" applyBorder="1" applyAlignment="1" applyProtection="1">
      <alignment horizontal="left"/>
    </xf>
    <xf numFmtId="15" fontId="8" fillId="23" borderId="15" xfId="1" applyNumberFormat="1" applyFont="1" applyFill="1" applyBorder="1" applyAlignment="1" applyProtection="1">
      <alignment horizontal="left"/>
    </xf>
    <xf numFmtId="16" fontId="14" fillId="13" borderId="15" xfId="0" applyNumberFormat="1" applyFont="1" applyFill="1" applyBorder="1" applyProtection="1"/>
    <xf numFmtId="0" fontId="8" fillId="7" borderId="0" xfId="1" applyFont="1" applyFill="1"/>
    <xf numFmtId="0" fontId="8" fillId="7" borderId="1" xfId="1" applyFont="1" applyFill="1" applyBorder="1"/>
    <xf numFmtId="0" fontId="8" fillId="24" borderId="0" xfId="1" applyFont="1" applyFill="1" applyAlignment="1" applyProtection="1">
      <alignment horizontal="left"/>
    </xf>
    <xf numFmtId="0" fontId="8" fillId="24" borderId="0" xfId="1" applyFont="1" applyFill="1" applyBorder="1" applyAlignment="1" applyProtection="1">
      <alignment horizontal="left"/>
    </xf>
    <xf numFmtId="0" fontId="8" fillId="24" borderId="1" xfId="1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left"/>
    </xf>
    <xf numFmtId="0" fontId="8" fillId="6" borderId="3" xfId="1" applyFont="1" applyFill="1" applyBorder="1" applyAlignment="1" applyProtection="1">
      <alignment horizontal="left"/>
    </xf>
    <xf numFmtId="16" fontId="8" fillId="6" borderId="1" xfId="1" applyNumberFormat="1" applyFont="1" applyFill="1" applyBorder="1" applyProtection="1"/>
    <xf numFmtId="0" fontId="8" fillId="7" borderId="0" xfId="1" applyFont="1" applyFill="1" applyBorder="1"/>
    <xf numFmtId="15" fontId="8" fillId="13" borderId="1" xfId="1" applyNumberFormat="1" applyFont="1" applyFill="1" applyBorder="1" applyProtection="1"/>
    <xf numFmtId="15" fontId="8" fillId="9" borderId="0" xfId="1" applyNumberFormat="1" applyFont="1" applyFill="1" applyBorder="1" applyProtection="1"/>
    <xf numFmtId="15" fontId="8" fillId="25" borderId="6" xfId="1" applyNumberFormat="1" applyFont="1" applyFill="1" applyBorder="1" applyAlignment="1" applyProtection="1">
      <alignment horizontal="left"/>
    </xf>
    <xf numFmtId="15" fontId="8" fillId="25" borderId="15" xfId="1" applyNumberFormat="1" applyFont="1" applyFill="1" applyBorder="1" applyAlignment="1" applyProtection="1">
      <alignment horizontal="left"/>
    </xf>
    <xf numFmtId="16" fontId="14" fillId="26" borderId="1" xfId="0" applyNumberFormat="1" applyFont="1" applyFill="1" applyBorder="1" applyProtection="1"/>
    <xf numFmtId="15" fontId="8" fillId="27" borderId="3" xfId="1" applyNumberFormat="1" applyFont="1" applyFill="1" applyBorder="1" applyAlignment="1" applyProtection="1">
      <alignment horizontal="left"/>
    </xf>
    <xf numFmtId="15" fontId="13" fillId="20" borderId="0" xfId="1" applyNumberFormat="1" applyFont="1" applyFill="1" applyProtection="1"/>
    <xf numFmtId="16" fontId="3" fillId="15" borderId="15" xfId="0" applyNumberFormat="1" applyFont="1" applyFill="1" applyBorder="1" applyProtection="1"/>
    <xf numFmtId="15" fontId="3" fillId="28" borderId="0" xfId="0" applyNumberFormat="1" applyFont="1" applyFill="1" applyBorder="1" applyProtection="1"/>
    <xf numFmtId="0" fontId="14" fillId="9" borderId="6" xfId="0" applyFont="1" applyFill="1" applyBorder="1" applyAlignment="1" applyProtection="1">
      <alignment horizontal="left"/>
    </xf>
    <xf numFmtId="16" fontId="15" fillId="29" borderId="1" xfId="0" applyNumberFormat="1" applyFont="1" applyFill="1" applyBorder="1" applyProtection="1"/>
    <xf numFmtId="0" fontId="3" fillId="7" borderId="15" xfId="0" applyFont="1" applyFill="1" applyBorder="1"/>
    <xf numFmtId="15" fontId="13" fillId="30" borderId="3" xfId="1" applyNumberFormat="1" applyFont="1" applyFill="1" applyBorder="1" applyAlignment="1" applyProtection="1">
      <alignment horizontal="left"/>
    </xf>
    <xf numFmtId="16" fontId="15" fillId="31" borderId="1" xfId="0" applyNumberFormat="1" applyFont="1" applyFill="1" applyBorder="1" applyProtection="1"/>
    <xf numFmtId="0" fontId="14" fillId="12" borderId="15" xfId="0" applyFont="1" applyFill="1" applyBorder="1"/>
    <xf numFmtId="0" fontId="14" fillId="6" borderId="6" xfId="0" applyFont="1" applyFill="1" applyBorder="1" applyAlignment="1" applyProtection="1">
      <alignment horizontal="left"/>
    </xf>
    <xf numFmtId="16" fontId="3" fillId="32" borderId="1" xfId="0" applyNumberFormat="1" applyFont="1" applyFill="1" applyBorder="1" applyProtection="1"/>
    <xf numFmtId="15" fontId="3" fillId="13" borderId="7" xfId="0" applyNumberFormat="1" applyFont="1" applyFill="1" applyBorder="1" applyAlignment="1" applyProtection="1">
      <alignment horizontal="left"/>
    </xf>
    <xf numFmtId="16" fontId="3" fillId="11" borderId="1" xfId="0" applyNumberFormat="1" applyFont="1" applyFill="1" applyBorder="1" applyProtection="1"/>
    <xf numFmtId="15" fontId="8" fillId="33" borderId="3" xfId="1" applyNumberFormat="1" applyFont="1" applyFill="1" applyBorder="1" applyAlignment="1" applyProtection="1">
      <alignment horizontal="left"/>
    </xf>
    <xf numFmtId="15" fontId="8" fillId="33" borderId="1" xfId="1" applyNumberFormat="1" applyFont="1" applyFill="1" applyBorder="1" applyAlignment="1" applyProtection="1">
      <alignment horizontal="left"/>
    </xf>
    <xf numFmtId="0" fontId="3" fillId="0" borderId="6" xfId="0" applyFont="1" applyBorder="1"/>
    <xf numFmtId="0" fontId="3" fillId="0" borderId="15" xfId="0" applyFont="1" applyBorder="1"/>
    <xf numFmtId="16" fontId="3" fillId="11" borderId="15" xfId="0" applyNumberFormat="1" applyFont="1" applyFill="1" applyBorder="1" applyProtection="1"/>
    <xf numFmtId="16" fontId="2" fillId="0" borderId="15" xfId="0" applyNumberFormat="1" applyFont="1" applyBorder="1" applyProtection="1"/>
    <xf numFmtId="16" fontId="3" fillId="32" borderId="15" xfId="0" applyNumberFormat="1" applyFont="1" applyFill="1" applyBorder="1" applyProtection="1"/>
    <xf numFmtId="0" fontId="11" fillId="6" borderId="7" xfId="1" applyFont="1" applyFill="1" applyBorder="1"/>
    <xf numFmtId="16" fontId="12" fillId="6" borderId="15" xfId="0" applyNumberFormat="1" applyFont="1" applyFill="1" applyBorder="1" applyProtection="1"/>
    <xf numFmtId="0" fontId="3" fillId="0" borderId="15" xfId="0" quotePrefix="1" applyFont="1" applyBorder="1" applyAlignment="1">
      <alignment horizontal="left"/>
    </xf>
    <xf numFmtId="16" fontId="11" fillId="6" borderId="15" xfId="1" applyNumberFormat="1" applyFont="1" applyFill="1" applyBorder="1" applyProtection="1"/>
    <xf numFmtId="0" fontId="4" fillId="0" borderId="5" xfId="0" quotePrefix="1" applyFont="1" applyBorder="1" applyAlignment="1" applyProtection="1">
      <alignment horizontal="right"/>
    </xf>
    <xf numFmtId="0" fontId="4" fillId="0" borderId="3" xfId="0" quotePrefix="1" applyFont="1" applyBorder="1" applyAlignment="1" applyProtection="1">
      <alignment horizontal="right"/>
    </xf>
    <xf numFmtId="15" fontId="8" fillId="8" borderId="0" xfId="1" applyNumberFormat="1" applyFont="1" applyFill="1" applyBorder="1" applyProtection="1"/>
    <xf numFmtId="0" fontId="8" fillId="9" borderId="0" xfId="1" applyFont="1" applyFill="1" applyBorder="1"/>
    <xf numFmtId="16" fontId="11" fillId="17" borderId="15" xfId="0" applyNumberFormat="1" applyFont="1" applyFill="1" applyBorder="1" applyProtection="1"/>
    <xf numFmtId="15" fontId="8" fillId="16" borderId="7" xfId="1" applyNumberFormat="1" applyFont="1" applyFill="1" applyBorder="1" applyProtection="1"/>
    <xf numFmtId="15" fontId="8" fillId="16" borderId="15" xfId="1" applyNumberFormat="1" applyFont="1" applyFill="1" applyBorder="1" applyProtection="1"/>
    <xf numFmtId="15" fontId="8" fillId="21" borderId="0" xfId="1" applyNumberFormat="1" applyFont="1" applyFill="1" applyBorder="1" applyProtection="1"/>
    <xf numFmtId="15" fontId="13" fillId="22" borderId="7" xfId="1" applyNumberFormat="1" applyFont="1" applyFill="1" applyBorder="1" applyAlignment="1" applyProtection="1">
      <alignment horizontal="left"/>
    </xf>
    <xf numFmtId="15" fontId="8" fillId="33" borderId="15" xfId="1" applyNumberFormat="1" applyFont="1" applyFill="1" applyBorder="1" applyAlignment="1" applyProtection="1">
      <alignment horizontal="left"/>
    </xf>
    <xf numFmtId="15" fontId="13" fillId="20" borderId="0" xfId="1" applyNumberFormat="1" applyFont="1" applyFill="1" applyBorder="1" applyProtection="1"/>
    <xf numFmtId="15" fontId="8" fillId="27" borderId="6" xfId="1" applyNumberFormat="1" applyFont="1" applyFill="1" applyBorder="1" applyAlignment="1" applyProtection="1">
      <alignment horizontal="left"/>
    </xf>
    <xf numFmtId="15" fontId="3" fillId="28" borderId="7" xfId="0" applyNumberFormat="1" applyFont="1" applyFill="1" applyBorder="1" applyProtection="1"/>
    <xf numFmtId="16" fontId="14" fillId="26" borderId="15" xfId="0" applyNumberFormat="1" applyFont="1" applyFill="1" applyBorder="1" applyProtection="1"/>
    <xf numFmtId="16" fontId="15" fillId="29" borderId="15" xfId="0" applyNumberFormat="1" applyFont="1" applyFill="1" applyBorder="1" applyProtection="1"/>
    <xf numFmtId="15" fontId="13" fillId="30" borderId="6" xfId="1" applyNumberFormat="1" applyFont="1" applyFill="1" applyBorder="1" applyAlignment="1" applyProtection="1">
      <alignment horizontal="left"/>
    </xf>
    <xf numFmtId="16" fontId="15" fillId="31" borderId="15" xfId="0" applyNumberFormat="1" applyFont="1" applyFill="1" applyBorder="1" applyProtection="1"/>
    <xf numFmtId="0" fontId="11" fillId="6" borderId="21" xfId="1" applyFont="1" applyFill="1" applyBorder="1"/>
    <xf numFmtId="15" fontId="11" fillId="9" borderId="21" xfId="1" applyNumberFormat="1" applyFont="1" applyFill="1" applyBorder="1" applyProtection="1"/>
    <xf numFmtId="15" fontId="11" fillId="10" borderId="21" xfId="1" applyNumberFormat="1" applyFont="1" applyFill="1" applyBorder="1" applyProtection="1"/>
    <xf numFmtId="15" fontId="11" fillId="11" borderId="21" xfId="1" applyNumberFormat="1" applyFont="1" applyFill="1" applyBorder="1" applyAlignment="1" applyProtection="1">
      <alignment horizontal="left"/>
    </xf>
    <xf numFmtId="0" fontId="3" fillId="12" borderId="21" xfId="0" applyFont="1" applyFill="1" applyBorder="1" applyAlignment="1" applyProtection="1">
      <alignment horizontal="left"/>
    </xf>
    <xf numFmtId="0" fontId="2" fillId="3" borderId="21" xfId="0" applyFont="1" applyFill="1" applyBorder="1" applyProtection="1">
      <protection locked="0"/>
    </xf>
    <xf numFmtId="1" fontId="2" fillId="0" borderId="21" xfId="0" applyNumberFormat="1" applyFont="1" applyFill="1" applyBorder="1" applyProtection="1"/>
    <xf numFmtId="0" fontId="2" fillId="0" borderId="21" xfId="0" applyFont="1" applyFill="1" applyBorder="1"/>
    <xf numFmtId="0" fontId="2" fillId="0" borderId="21" xfId="0" applyFont="1" applyBorder="1"/>
    <xf numFmtId="0" fontId="2" fillId="3" borderId="21" xfId="0" applyFont="1" applyFill="1" applyBorder="1"/>
    <xf numFmtId="15" fontId="8" fillId="13" borderId="21" xfId="1" applyNumberFormat="1" applyFont="1" applyFill="1" applyBorder="1" applyProtection="1"/>
    <xf numFmtId="15" fontId="8" fillId="15" borderId="21" xfId="1" applyNumberFormat="1" applyFont="1" applyFill="1" applyBorder="1" applyProtection="1"/>
    <xf numFmtId="0" fontId="8" fillId="14" borderId="21" xfId="1" applyFont="1" applyFill="1" applyBorder="1" applyAlignment="1" applyProtection="1">
      <alignment horizontal="left"/>
    </xf>
    <xf numFmtId="15" fontId="8" fillId="8" borderId="21" xfId="1" applyNumberFormat="1" applyFont="1" applyFill="1" applyBorder="1" applyProtection="1"/>
    <xf numFmtId="0" fontId="11" fillId="18" borderId="21" xfId="0" applyFont="1" applyFill="1" applyBorder="1" applyAlignment="1" applyProtection="1">
      <alignment horizontal="left"/>
    </xf>
    <xf numFmtId="0" fontId="8" fillId="9" borderId="21" xfId="1" applyFont="1" applyFill="1" applyBorder="1"/>
    <xf numFmtId="15" fontId="8" fillId="16" borderId="21" xfId="1" applyNumberFormat="1" applyFont="1" applyFill="1" applyBorder="1" applyProtection="1"/>
    <xf numFmtId="15" fontId="11" fillId="17" borderId="21" xfId="0" applyNumberFormat="1" applyFont="1" applyFill="1" applyBorder="1" applyProtection="1"/>
    <xf numFmtId="0" fontId="8" fillId="7" borderId="21" xfId="1" applyFont="1" applyFill="1" applyBorder="1"/>
    <xf numFmtId="15" fontId="8" fillId="27" borderId="21" xfId="1" applyNumberFormat="1" applyFont="1" applyFill="1" applyBorder="1" applyAlignment="1" applyProtection="1">
      <alignment horizontal="left"/>
    </xf>
    <xf numFmtId="15" fontId="8" fillId="9" borderId="21" xfId="1" applyNumberFormat="1" applyFont="1" applyFill="1" applyBorder="1" applyProtection="1"/>
    <xf numFmtId="0" fontId="8" fillId="24" borderId="21" xfId="1" applyFont="1" applyFill="1" applyBorder="1" applyAlignment="1" applyProtection="1">
      <alignment horizontal="left"/>
    </xf>
    <xf numFmtId="15" fontId="3" fillId="28" borderId="21" xfId="0" applyNumberFormat="1" applyFont="1" applyFill="1" applyBorder="1" applyProtection="1"/>
    <xf numFmtId="0" fontId="8" fillId="6" borderId="21" xfId="1" applyFont="1" applyFill="1" applyBorder="1" applyAlignment="1" applyProtection="1">
      <alignment horizontal="left"/>
    </xf>
    <xf numFmtId="15" fontId="13" fillId="20" borderId="21" xfId="1" applyNumberFormat="1" applyFont="1" applyFill="1" applyBorder="1" applyProtection="1"/>
    <xf numFmtId="0" fontId="11" fillId="11" borderId="21" xfId="0" applyFont="1" applyFill="1" applyBorder="1" applyAlignment="1" applyProtection="1">
      <alignment horizontal="left"/>
    </xf>
    <xf numFmtId="0" fontId="3" fillId="0" borderId="21" xfId="0" applyFont="1" applyBorder="1"/>
    <xf numFmtId="16" fontId="3" fillId="15" borderId="21" xfId="0" applyNumberFormat="1" applyFont="1" applyFill="1" applyBorder="1" applyProtection="1"/>
    <xf numFmtId="16" fontId="14" fillId="26" borderId="21" xfId="0" applyNumberFormat="1" applyFont="1" applyFill="1" applyBorder="1" applyProtection="1"/>
    <xf numFmtId="15" fontId="8" fillId="25" borderId="21" xfId="1" applyNumberFormat="1" applyFont="1" applyFill="1" applyBorder="1" applyAlignment="1" applyProtection="1">
      <alignment horizontal="left"/>
    </xf>
    <xf numFmtId="15" fontId="3" fillId="34" borderId="21" xfId="0" applyNumberFormat="1" applyFont="1" applyFill="1" applyBorder="1" applyAlignment="1" applyProtection="1">
      <alignment horizontal="left"/>
    </xf>
    <xf numFmtId="16" fontId="3" fillId="35" borderId="1" xfId="0" applyNumberFormat="1" applyFont="1" applyFill="1" applyBorder="1" applyProtection="1"/>
    <xf numFmtId="16" fontId="3" fillId="35" borderId="21" xfId="0" applyNumberFormat="1" applyFont="1" applyFill="1" applyBorder="1" applyProtection="1"/>
    <xf numFmtId="15" fontId="8" fillId="16" borderId="22" xfId="1" applyNumberFormat="1" applyFont="1" applyFill="1" applyBorder="1" applyProtection="1"/>
    <xf numFmtId="0" fontId="3" fillId="3" borderId="23" xfId="0" applyFont="1" applyFill="1" applyBorder="1" applyProtection="1">
      <protection locked="0"/>
    </xf>
    <xf numFmtId="0" fontId="11" fillId="9" borderId="21" xfId="0" applyFont="1" applyFill="1" applyBorder="1" applyAlignment="1" applyProtection="1">
      <alignment horizontal="left"/>
    </xf>
    <xf numFmtId="15" fontId="11" fillId="36" borderId="0" xfId="0" applyNumberFormat="1" applyFont="1" applyFill="1" applyBorder="1" applyProtection="1"/>
    <xf numFmtId="15" fontId="11" fillId="36" borderId="6" xfId="0" applyNumberFormat="1" applyFont="1" applyFill="1" applyBorder="1" applyProtection="1"/>
    <xf numFmtId="15" fontId="11" fillId="36" borderId="15" xfId="0" applyNumberFormat="1" applyFont="1" applyFill="1" applyBorder="1" applyProtection="1"/>
    <xf numFmtId="15" fontId="11" fillId="37" borderId="21" xfId="1" applyNumberFormat="1" applyFont="1" applyFill="1" applyBorder="1" applyProtection="1"/>
    <xf numFmtId="1" fontId="2" fillId="37" borderId="21" xfId="0" applyNumberFormat="1" applyFont="1" applyFill="1" applyBorder="1" applyProtection="1"/>
    <xf numFmtId="0" fontId="2" fillId="37" borderId="21" xfId="0" applyFont="1" applyFill="1" applyBorder="1"/>
    <xf numFmtId="15" fontId="3" fillId="0" borderId="0" xfId="0" applyNumberFormat="1" applyFont="1" applyBorder="1" applyAlignment="1" applyProtection="1">
      <alignment horizontal="left"/>
    </xf>
    <xf numFmtId="15" fontId="3" fillId="0" borderId="21" xfId="0" applyNumberFormat="1" applyFont="1" applyBorder="1" applyAlignment="1" applyProtection="1">
      <alignment horizontal="left"/>
    </xf>
    <xf numFmtId="15" fontId="3" fillId="35" borderId="0" xfId="0" applyNumberFormat="1" applyFont="1" applyFill="1" applyBorder="1" applyAlignment="1" applyProtection="1">
      <alignment horizontal="left"/>
    </xf>
    <xf numFmtId="15" fontId="8" fillId="38" borderId="0" xfId="1" applyNumberFormat="1" applyFont="1" applyFill="1" applyBorder="1" applyProtection="1"/>
    <xf numFmtId="16" fontId="8" fillId="38" borderId="1" xfId="1" applyNumberFormat="1" applyFont="1" applyFill="1" applyBorder="1" applyProtection="1"/>
    <xf numFmtId="0" fontId="16" fillId="39" borderId="22" xfId="0" applyFont="1" applyFill="1" applyBorder="1" applyAlignment="1" applyProtection="1">
      <alignment horizontal="center"/>
    </xf>
    <xf numFmtId="0" fontId="20" fillId="39" borderId="23" xfId="0" applyFont="1" applyFill="1" applyBorder="1" applyAlignment="1" applyProtection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00"/>
      <color rgb="FF99CC00"/>
      <color rgb="FFCCCC00"/>
      <color rgb="FF9966FF"/>
      <color rgb="FFCC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6"/>
  <sheetViews>
    <sheetView tabSelected="1" view="pageBreakPreview" zoomScale="90" zoomScaleNormal="90" zoomScaleSheetLayoutView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N3" sqref="N3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  <c r="N2" s="11" t="s">
        <v>90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5">
      <c r="A4" s="3">
        <v>1</v>
      </c>
      <c r="C4" s="21" t="s">
        <v>7</v>
      </c>
      <c r="F4" s="108" t="s">
        <v>25</v>
      </c>
      <c r="G4" s="109" t="s">
        <v>23</v>
      </c>
      <c r="H4" s="108" t="s">
        <v>25</v>
      </c>
      <c r="I4" s="110" t="s">
        <v>21</v>
      </c>
      <c r="J4" s="111" t="s">
        <v>26</v>
      </c>
      <c r="K4" s="112" t="s">
        <v>21</v>
      </c>
      <c r="N4" s="3"/>
    </row>
    <row r="5" spans="1:16" ht="14.1" customHeight="1" outlineLevel="1" x14ac:dyDescent="0.25">
      <c r="A5" s="3">
        <v>1</v>
      </c>
      <c r="C5" s="21" t="s">
        <v>8</v>
      </c>
      <c r="D5" s="104" t="s">
        <v>22</v>
      </c>
      <c r="E5" s="105" t="s">
        <v>23</v>
      </c>
      <c r="F5" s="106" t="s">
        <v>24</v>
      </c>
      <c r="G5" s="107" t="s">
        <v>21</v>
      </c>
      <c r="H5" s="111" t="s">
        <v>26</v>
      </c>
      <c r="I5" s="112" t="s">
        <v>21</v>
      </c>
      <c r="J5" s="106" t="s">
        <v>24</v>
      </c>
      <c r="K5" s="107" t="s">
        <v>21</v>
      </c>
      <c r="L5" s="123" t="s">
        <v>22</v>
      </c>
      <c r="M5" s="105" t="s">
        <v>23</v>
      </c>
      <c r="N5" s="3"/>
    </row>
    <row r="6" spans="1:16" ht="14.1" customHeight="1" outlineLevel="1" x14ac:dyDescent="0.25">
      <c r="A6" s="3">
        <v>1</v>
      </c>
      <c r="C6" s="21" t="s">
        <v>9</v>
      </c>
      <c r="D6" s="255" t="s">
        <v>81</v>
      </c>
      <c r="E6" s="256" t="s">
        <v>23</v>
      </c>
      <c r="F6" s="102" t="s">
        <v>20</v>
      </c>
      <c r="G6" s="115" t="s">
        <v>23</v>
      </c>
      <c r="H6" s="1"/>
      <c r="I6" s="10"/>
      <c r="J6" s="113" t="s">
        <v>27</v>
      </c>
      <c r="K6" s="114" t="s">
        <v>28</v>
      </c>
      <c r="L6" s="113" t="s">
        <v>27</v>
      </c>
      <c r="M6" s="114" t="s">
        <v>28</v>
      </c>
      <c r="N6" s="3"/>
    </row>
    <row r="7" spans="1:16" s="3" customFormat="1" ht="14.1" customHeight="1" outlineLevel="1" x14ac:dyDescent="0.25">
      <c r="A7" s="3">
        <v>1</v>
      </c>
      <c r="B7" s="16"/>
      <c r="C7" s="21" t="s">
        <v>10</v>
      </c>
      <c r="D7" s="102" t="s">
        <v>20</v>
      </c>
      <c r="E7" s="103" t="s">
        <v>21</v>
      </c>
      <c r="G7" s="193"/>
      <c r="H7" s="5"/>
      <c r="I7" s="10"/>
      <c r="J7" s="102" t="s">
        <v>20</v>
      </c>
      <c r="K7" s="115" t="s">
        <v>23</v>
      </c>
      <c r="L7" s="1"/>
      <c r="M7" s="10"/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5">
      <c r="A10" s="3">
        <v>2</v>
      </c>
      <c r="C10" s="21" t="s">
        <v>7</v>
      </c>
      <c r="F10" s="108" t="s">
        <v>25</v>
      </c>
      <c r="G10" s="109" t="s">
        <v>23</v>
      </c>
      <c r="H10" s="108" t="s">
        <v>25</v>
      </c>
      <c r="I10" s="110" t="s">
        <v>21</v>
      </c>
      <c r="J10" s="111" t="s">
        <v>26</v>
      </c>
      <c r="K10" s="112" t="s">
        <v>21</v>
      </c>
      <c r="N10" s="3"/>
    </row>
    <row r="11" spans="1:16" ht="14.1" customHeight="1" outlineLevel="1" x14ac:dyDescent="0.25">
      <c r="A11" s="3">
        <v>2</v>
      </c>
      <c r="C11" s="21" t="s">
        <v>8</v>
      </c>
      <c r="D11" s="104" t="s">
        <v>22</v>
      </c>
      <c r="E11" s="105" t="s">
        <v>23</v>
      </c>
      <c r="F11" s="106" t="s">
        <v>24</v>
      </c>
      <c r="G11" s="107" t="s">
        <v>21</v>
      </c>
      <c r="H11" s="111" t="s">
        <v>26</v>
      </c>
      <c r="I11" s="112" t="s">
        <v>21</v>
      </c>
      <c r="J11" s="106" t="s">
        <v>24</v>
      </c>
      <c r="K11" s="107" t="s">
        <v>21</v>
      </c>
      <c r="L11" s="123" t="s">
        <v>22</v>
      </c>
      <c r="M11" s="105" t="s">
        <v>23</v>
      </c>
      <c r="N11" s="3"/>
    </row>
    <row r="12" spans="1:16" ht="14.1" customHeight="1" outlineLevel="1" x14ac:dyDescent="0.25">
      <c r="A12" s="3">
        <v>2</v>
      </c>
      <c r="C12" s="21" t="s">
        <v>9</v>
      </c>
      <c r="D12" s="254" t="s">
        <v>81</v>
      </c>
      <c r="E12" s="256" t="s">
        <v>23</v>
      </c>
      <c r="F12" s="102" t="s">
        <v>20</v>
      </c>
      <c r="G12" s="115" t="s">
        <v>23</v>
      </c>
      <c r="H12" s="8"/>
      <c r="I12" s="116"/>
      <c r="J12" s="113" t="s">
        <v>27</v>
      </c>
      <c r="K12" s="114" t="s">
        <v>28</v>
      </c>
      <c r="L12" s="113" t="s">
        <v>27</v>
      </c>
      <c r="M12" s="114" t="s">
        <v>28</v>
      </c>
      <c r="N12" s="3"/>
    </row>
    <row r="13" spans="1:16" s="3" customFormat="1" ht="14.1" customHeight="1" outlineLevel="1" x14ac:dyDescent="0.25">
      <c r="A13" s="3">
        <v>2</v>
      </c>
      <c r="B13" s="16"/>
      <c r="C13" s="21" t="s">
        <v>10</v>
      </c>
      <c r="D13" s="102" t="s">
        <v>20</v>
      </c>
      <c r="E13" s="103" t="s">
        <v>21</v>
      </c>
      <c r="G13" s="193"/>
      <c r="H13" s="5"/>
      <c r="I13" s="10"/>
      <c r="J13" s="102" t="s">
        <v>20</v>
      </c>
      <c r="K13" s="115" t="s">
        <v>23</v>
      </c>
      <c r="L13" s="26"/>
      <c r="M13" s="98"/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108" t="s">
        <v>25</v>
      </c>
      <c r="G16" s="109" t="s">
        <v>23</v>
      </c>
      <c r="H16" s="108" t="s">
        <v>25</v>
      </c>
      <c r="I16" s="110" t="s">
        <v>21</v>
      </c>
      <c r="J16" s="111" t="s">
        <v>26</v>
      </c>
      <c r="K16" s="112" t="s">
        <v>21</v>
      </c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106" t="s">
        <v>24</v>
      </c>
      <c r="G17" s="107" t="s">
        <v>21</v>
      </c>
      <c r="H17" s="111" t="s">
        <v>26</v>
      </c>
      <c r="I17" s="112" t="s">
        <v>21</v>
      </c>
      <c r="J17" s="106" t="s">
        <v>24</v>
      </c>
      <c r="K17" s="107" t="s">
        <v>21</v>
      </c>
      <c r="L17" s="123" t="s">
        <v>22</v>
      </c>
      <c r="M17" s="105" t="s">
        <v>23</v>
      </c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102" t="s">
        <v>20</v>
      </c>
      <c r="G18" s="115" t="s">
        <v>23</v>
      </c>
      <c r="H18" s="8"/>
      <c r="I18" s="116"/>
      <c r="J18" s="113" t="s">
        <v>27</v>
      </c>
      <c r="K18" s="114" t="s">
        <v>28</v>
      </c>
      <c r="L18" s="113" t="s">
        <v>27</v>
      </c>
      <c r="M18" s="114" t="s">
        <v>28</v>
      </c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H19" s="5"/>
      <c r="I19" s="10"/>
      <c r="J19" s="102" t="s">
        <v>20</v>
      </c>
      <c r="K19" s="115" t="s">
        <v>23</v>
      </c>
      <c r="L19" s="26"/>
      <c r="M19" s="98"/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5">
      <c r="A22" s="3">
        <v>4</v>
      </c>
      <c r="C22" s="21" t="s">
        <v>7</v>
      </c>
      <c r="F22" s="108" t="s">
        <v>25</v>
      </c>
      <c r="G22" s="109" t="s">
        <v>23</v>
      </c>
      <c r="H22" s="108" t="s">
        <v>25</v>
      </c>
      <c r="I22" s="110" t="s">
        <v>21</v>
      </c>
      <c r="J22" s="111" t="s">
        <v>26</v>
      </c>
      <c r="K22" s="112" t="s">
        <v>21</v>
      </c>
      <c r="N22" s="3"/>
      <c r="O22" s="33"/>
      <c r="P22" s="32"/>
      <c r="Q22" s="20"/>
    </row>
    <row r="23" spans="1:17" ht="14.1" customHeight="1" outlineLevel="1" x14ac:dyDescent="0.25">
      <c r="A23" s="3">
        <v>4</v>
      </c>
      <c r="C23" s="21" t="s">
        <v>8</v>
      </c>
      <c r="D23" s="104" t="s">
        <v>22</v>
      </c>
      <c r="E23" s="105" t="s">
        <v>23</v>
      </c>
      <c r="F23" s="106" t="s">
        <v>24</v>
      </c>
      <c r="G23" s="107" t="s">
        <v>21</v>
      </c>
      <c r="H23" s="111" t="s">
        <v>26</v>
      </c>
      <c r="I23" s="112" t="s">
        <v>21</v>
      </c>
      <c r="J23" s="106" t="s">
        <v>24</v>
      </c>
      <c r="K23" s="107" t="s">
        <v>21</v>
      </c>
      <c r="L23" s="123" t="s">
        <v>22</v>
      </c>
      <c r="M23" s="105" t="s">
        <v>23</v>
      </c>
      <c r="N23" s="3"/>
      <c r="O23" s="33"/>
      <c r="P23" s="32"/>
      <c r="Q23" s="20"/>
    </row>
    <row r="24" spans="1:17" ht="14.1" customHeight="1" outlineLevel="1" x14ac:dyDescent="0.25">
      <c r="A24" s="3">
        <v>4</v>
      </c>
      <c r="C24" s="21" t="s">
        <v>9</v>
      </c>
      <c r="D24" s="254" t="s">
        <v>81</v>
      </c>
      <c r="E24" s="256" t="s">
        <v>23</v>
      </c>
      <c r="F24" s="102" t="s">
        <v>20</v>
      </c>
      <c r="G24" s="115" t="s">
        <v>23</v>
      </c>
      <c r="H24" s="8"/>
      <c r="I24" s="116"/>
      <c r="J24" s="113" t="s">
        <v>27</v>
      </c>
      <c r="K24" s="114" t="s">
        <v>28</v>
      </c>
      <c r="L24" s="113" t="s">
        <v>27</v>
      </c>
      <c r="M24" s="114" t="s">
        <v>28</v>
      </c>
      <c r="N24" s="3"/>
      <c r="O24" s="33"/>
      <c r="P24" s="32"/>
      <c r="Q24" s="20"/>
    </row>
    <row r="25" spans="1:17" s="3" customFormat="1" ht="14.1" customHeight="1" outlineLevel="1" x14ac:dyDescent="0.25">
      <c r="A25" s="3">
        <v>4</v>
      </c>
      <c r="B25" s="16"/>
      <c r="C25" s="21" t="s">
        <v>10</v>
      </c>
      <c r="D25" s="102" t="s">
        <v>20</v>
      </c>
      <c r="E25" s="103" t="s">
        <v>21</v>
      </c>
      <c r="G25" s="193"/>
      <c r="H25" s="5"/>
      <c r="I25" s="10"/>
      <c r="J25" s="102" t="s">
        <v>20</v>
      </c>
      <c r="K25" s="115" t="s">
        <v>23</v>
      </c>
      <c r="L25" s="26"/>
      <c r="M25" s="98"/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5">
      <c r="A28" s="3">
        <v>5</v>
      </c>
      <c r="C28" s="21" t="s">
        <v>7</v>
      </c>
      <c r="F28" s="108" t="s">
        <v>25</v>
      </c>
      <c r="G28" s="109" t="s">
        <v>23</v>
      </c>
      <c r="H28" s="108" t="s">
        <v>25</v>
      </c>
      <c r="I28" s="110" t="s">
        <v>21</v>
      </c>
      <c r="J28" s="111" t="s">
        <v>26</v>
      </c>
      <c r="K28" s="112" t="s">
        <v>21</v>
      </c>
      <c r="N28" s="3"/>
    </row>
    <row r="29" spans="1:17" ht="14.1" customHeight="1" outlineLevel="1" x14ac:dyDescent="0.25">
      <c r="A29" s="3">
        <v>5</v>
      </c>
      <c r="C29" s="21" t="s">
        <v>8</v>
      </c>
      <c r="D29" s="104" t="s">
        <v>22</v>
      </c>
      <c r="E29" s="105" t="s">
        <v>23</v>
      </c>
      <c r="F29" s="106" t="s">
        <v>24</v>
      </c>
      <c r="G29" s="107" t="s">
        <v>21</v>
      </c>
      <c r="H29" s="111" t="s">
        <v>26</v>
      </c>
      <c r="I29" s="112" t="s">
        <v>21</v>
      </c>
      <c r="J29" s="106" t="s">
        <v>24</v>
      </c>
      <c r="K29" s="107" t="s">
        <v>21</v>
      </c>
      <c r="L29" s="123" t="s">
        <v>22</v>
      </c>
      <c r="M29" s="105" t="s">
        <v>23</v>
      </c>
      <c r="N29" s="3"/>
    </row>
    <row r="30" spans="1:17" ht="14.1" customHeight="1" outlineLevel="1" x14ac:dyDescent="0.25">
      <c r="A30" s="3">
        <v>5</v>
      </c>
      <c r="C30" s="21" t="s">
        <v>9</v>
      </c>
      <c r="D30" s="254" t="s">
        <v>81</v>
      </c>
      <c r="E30" s="256" t="s">
        <v>23</v>
      </c>
      <c r="F30" s="102" t="s">
        <v>20</v>
      </c>
      <c r="G30" s="115" t="s">
        <v>23</v>
      </c>
      <c r="H30" s="8"/>
      <c r="I30" s="116"/>
      <c r="J30" s="113" t="s">
        <v>27</v>
      </c>
      <c r="K30" s="114" t="s">
        <v>28</v>
      </c>
      <c r="L30" s="113" t="s">
        <v>27</v>
      </c>
      <c r="M30" s="114" t="s">
        <v>28</v>
      </c>
      <c r="N30" s="3"/>
    </row>
    <row r="31" spans="1:17" s="3" customFormat="1" ht="14.1" customHeight="1" outlineLevel="1" x14ac:dyDescent="0.25">
      <c r="A31" s="3">
        <v>5</v>
      </c>
      <c r="B31" s="16"/>
      <c r="C31" s="21" t="s">
        <v>10</v>
      </c>
      <c r="D31" s="102" t="s">
        <v>20</v>
      </c>
      <c r="E31" s="103" t="s">
        <v>21</v>
      </c>
      <c r="F31" s="192"/>
      <c r="G31" s="193"/>
      <c r="H31" s="5"/>
      <c r="I31" s="10"/>
      <c r="J31" s="102" t="s">
        <v>20</v>
      </c>
      <c r="K31" s="115" t="s">
        <v>23</v>
      </c>
      <c r="L31" s="26"/>
      <c r="M31" s="98"/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F34" s="108" t="s">
        <v>25</v>
      </c>
      <c r="G34" s="109" t="s">
        <v>23</v>
      </c>
      <c r="H34" s="86"/>
      <c r="I34" s="87"/>
      <c r="J34" s="111" t="s">
        <v>26</v>
      </c>
      <c r="K34" s="112" t="s">
        <v>21</v>
      </c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D35" s="104" t="s">
        <v>22</v>
      </c>
      <c r="E35" s="105" t="s">
        <v>23</v>
      </c>
      <c r="F35" s="124" t="s">
        <v>24</v>
      </c>
      <c r="G35" s="107" t="s">
        <v>21</v>
      </c>
      <c r="H35" s="88" t="s">
        <v>18</v>
      </c>
      <c r="I35" s="87"/>
      <c r="J35" s="106" t="s">
        <v>24</v>
      </c>
      <c r="K35" s="107" t="s">
        <v>21</v>
      </c>
      <c r="L35" s="123" t="s">
        <v>22</v>
      </c>
      <c r="M35" s="105" t="s">
        <v>23</v>
      </c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D36" s="254" t="s">
        <v>81</v>
      </c>
      <c r="E36" s="256" t="s">
        <v>23</v>
      </c>
      <c r="F36" s="102" t="s">
        <v>20</v>
      </c>
      <c r="G36" s="115" t="s">
        <v>23</v>
      </c>
      <c r="H36" s="89"/>
      <c r="I36" s="87"/>
      <c r="J36" s="113" t="s">
        <v>27</v>
      </c>
      <c r="K36" s="114" t="s">
        <v>28</v>
      </c>
      <c r="L36" s="113" t="s">
        <v>27</v>
      </c>
      <c r="M36" s="114" t="s">
        <v>28</v>
      </c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102" t="s">
        <v>20</v>
      </c>
      <c r="E37" s="103" t="s">
        <v>21</v>
      </c>
      <c r="H37" s="89"/>
      <c r="I37" s="87"/>
      <c r="J37" s="102" t="s">
        <v>20</v>
      </c>
      <c r="K37" s="115" t="s">
        <v>23</v>
      </c>
      <c r="L37" s="9"/>
      <c r="M37" s="116"/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5">
      <c r="A40" s="3">
        <v>7</v>
      </c>
      <c r="C40" s="21" t="s">
        <v>7</v>
      </c>
      <c r="D40" s="3"/>
      <c r="F40" s="121" t="s">
        <v>25</v>
      </c>
      <c r="G40" s="109" t="s">
        <v>23</v>
      </c>
      <c r="H40" s="121" t="s">
        <v>25</v>
      </c>
      <c r="I40" s="110" t="s">
        <v>21</v>
      </c>
      <c r="J40" s="122" t="s">
        <v>26</v>
      </c>
      <c r="K40" s="112" t="s">
        <v>21</v>
      </c>
      <c r="N40" s="3"/>
    </row>
    <row r="41" spans="1:16" ht="14.1" customHeight="1" outlineLevel="1" x14ac:dyDescent="0.25">
      <c r="A41" s="3">
        <v>7</v>
      </c>
      <c r="C41" s="21" t="s">
        <v>8</v>
      </c>
      <c r="D41" s="123" t="s">
        <v>22</v>
      </c>
      <c r="E41" s="105" t="s">
        <v>23</v>
      </c>
      <c r="F41" s="106" t="s">
        <v>24</v>
      </c>
      <c r="G41" s="107" t="s">
        <v>21</v>
      </c>
      <c r="H41" s="122" t="s">
        <v>26</v>
      </c>
      <c r="I41" s="112" t="s">
        <v>21</v>
      </c>
      <c r="J41" s="124" t="s">
        <v>24</v>
      </c>
      <c r="K41" s="107" t="s">
        <v>21</v>
      </c>
      <c r="L41" s="123" t="s">
        <v>22</v>
      </c>
      <c r="M41" s="105" t="s">
        <v>23</v>
      </c>
      <c r="N41" s="3"/>
    </row>
    <row r="42" spans="1:16" ht="14.1" customHeight="1" outlineLevel="1" x14ac:dyDescent="0.25">
      <c r="A42" s="3">
        <v>7</v>
      </c>
      <c r="C42" s="21" t="s">
        <v>9</v>
      </c>
      <c r="D42" s="254" t="s">
        <v>81</v>
      </c>
      <c r="E42" s="254" t="s">
        <v>23</v>
      </c>
      <c r="F42" s="120" t="s">
        <v>20</v>
      </c>
      <c r="G42" s="115" t="s">
        <v>23</v>
      </c>
      <c r="H42" s="9"/>
      <c r="I42" s="116"/>
      <c r="J42" s="113" t="s">
        <v>27</v>
      </c>
      <c r="K42" s="114" t="s">
        <v>28</v>
      </c>
      <c r="L42" s="113" t="s">
        <v>27</v>
      </c>
      <c r="M42" s="114" t="s">
        <v>28</v>
      </c>
      <c r="N42" s="3"/>
    </row>
    <row r="43" spans="1:16" s="3" customFormat="1" ht="14.1" customHeight="1" outlineLevel="1" x14ac:dyDescent="0.25">
      <c r="A43" s="3">
        <v>7</v>
      </c>
      <c r="B43" s="16"/>
      <c r="C43" s="21" t="s">
        <v>10</v>
      </c>
      <c r="D43" s="197" t="s">
        <v>20</v>
      </c>
      <c r="E43" s="198" t="s">
        <v>21</v>
      </c>
      <c r="F43" s="192"/>
      <c r="G43" s="193"/>
      <c r="H43" s="85"/>
      <c r="I43" s="127"/>
      <c r="J43" s="197" t="s">
        <v>20</v>
      </c>
      <c r="K43" s="200" t="s">
        <v>23</v>
      </c>
      <c r="L43" s="35"/>
      <c r="M43" s="127"/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5">
      <c r="A46" s="3">
        <v>8</v>
      </c>
      <c r="C46" s="21" t="s">
        <v>7</v>
      </c>
      <c r="D46" s="3"/>
      <c r="F46" s="121" t="s">
        <v>25</v>
      </c>
      <c r="G46" s="109" t="s">
        <v>23</v>
      </c>
      <c r="H46" s="121" t="s">
        <v>25</v>
      </c>
      <c r="I46" s="110" t="s">
        <v>21</v>
      </c>
      <c r="J46" s="122" t="s">
        <v>26</v>
      </c>
      <c r="K46" s="112" t="s">
        <v>21</v>
      </c>
      <c r="O46" s="38"/>
      <c r="P46" s="39"/>
    </row>
    <row r="47" spans="1:16" ht="14.1" customHeight="1" outlineLevel="1" x14ac:dyDescent="0.25">
      <c r="A47" s="3">
        <v>8</v>
      </c>
      <c r="C47" s="21" t="s">
        <v>8</v>
      </c>
      <c r="D47" s="123" t="s">
        <v>22</v>
      </c>
      <c r="E47" s="105" t="s">
        <v>23</v>
      </c>
      <c r="F47" s="106" t="s">
        <v>24</v>
      </c>
      <c r="G47" s="107" t="s">
        <v>21</v>
      </c>
      <c r="H47" s="122" t="s">
        <v>26</v>
      </c>
      <c r="I47" s="112" t="s">
        <v>21</v>
      </c>
      <c r="J47" s="124" t="s">
        <v>24</v>
      </c>
      <c r="K47" s="107" t="s">
        <v>21</v>
      </c>
      <c r="L47" s="123" t="s">
        <v>22</v>
      </c>
      <c r="M47" s="105" t="s">
        <v>23</v>
      </c>
      <c r="O47" s="38"/>
      <c r="P47" s="39"/>
    </row>
    <row r="48" spans="1:16" ht="14.1" customHeight="1" outlineLevel="1" x14ac:dyDescent="0.25">
      <c r="A48" s="3">
        <v>8</v>
      </c>
      <c r="C48" s="21" t="s">
        <v>9</v>
      </c>
      <c r="D48" s="254" t="s">
        <v>81</v>
      </c>
      <c r="E48" s="256" t="s">
        <v>23</v>
      </c>
      <c r="F48" s="120" t="s">
        <v>20</v>
      </c>
      <c r="G48" s="115" t="s">
        <v>23</v>
      </c>
      <c r="H48" s="9"/>
      <c r="I48" s="116"/>
      <c r="J48" s="113" t="s">
        <v>27</v>
      </c>
      <c r="K48" s="114" t="s">
        <v>28</v>
      </c>
      <c r="L48" s="113" t="s">
        <v>27</v>
      </c>
      <c r="M48" s="114" t="s">
        <v>28</v>
      </c>
      <c r="O48" s="40"/>
      <c r="P48" s="39"/>
    </row>
    <row r="49" spans="1:18" s="3" customFormat="1" ht="14.1" customHeight="1" outlineLevel="1" x14ac:dyDescent="0.25">
      <c r="A49" s="3">
        <v>8</v>
      </c>
      <c r="B49" s="16"/>
      <c r="C49" s="21" t="s">
        <v>10</v>
      </c>
      <c r="D49" s="197" t="s">
        <v>20</v>
      </c>
      <c r="E49" s="198" t="s">
        <v>21</v>
      </c>
      <c r="F49" s="117" t="s">
        <v>29</v>
      </c>
      <c r="G49" s="128" t="s">
        <v>21</v>
      </c>
      <c r="H49" s="85"/>
      <c r="I49" s="127"/>
      <c r="J49" s="197" t="s">
        <v>20</v>
      </c>
      <c r="K49" s="200" t="s">
        <v>23</v>
      </c>
      <c r="L49" s="35"/>
      <c r="M49" s="127"/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201" t="s">
        <v>6</v>
      </c>
      <c r="M50" s="31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202"/>
      <c r="M51" s="69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D64" s="3"/>
      <c r="F64" s="121" t="s">
        <v>25</v>
      </c>
      <c r="G64" s="109" t="s">
        <v>23</v>
      </c>
      <c r="H64" s="121" t="s">
        <v>25</v>
      </c>
      <c r="I64" s="110" t="s">
        <v>21</v>
      </c>
      <c r="J64" s="122" t="s">
        <v>26</v>
      </c>
      <c r="K64" s="112" t="s">
        <v>21</v>
      </c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D65" s="123" t="s">
        <v>22</v>
      </c>
      <c r="E65" s="105" t="s">
        <v>23</v>
      </c>
      <c r="F65" s="106" t="s">
        <v>24</v>
      </c>
      <c r="G65" s="107" t="s">
        <v>21</v>
      </c>
      <c r="H65" s="122" t="s">
        <v>26</v>
      </c>
      <c r="I65" s="112" t="s">
        <v>21</v>
      </c>
      <c r="J65" s="124" t="s">
        <v>24</v>
      </c>
      <c r="K65" s="107" t="s">
        <v>21</v>
      </c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D66" s="254" t="s">
        <v>81</v>
      </c>
      <c r="E66" s="256" t="s">
        <v>23</v>
      </c>
      <c r="F66" s="120" t="s">
        <v>20</v>
      </c>
      <c r="G66" s="115" t="s">
        <v>23</v>
      </c>
      <c r="H66" s="9"/>
      <c r="I66" s="116"/>
      <c r="J66" s="113" t="s">
        <v>27</v>
      </c>
      <c r="K66" s="114" t="s">
        <v>28</v>
      </c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D67" s="197" t="s">
        <v>20</v>
      </c>
      <c r="E67" s="198" t="s">
        <v>21</v>
      </c>
      <c r="F67" s="117" t="s">
        <v>29</v>
      </c>
      <c r="G67" s="128" t="s">
        <v>21</v>
      </c>
      <c r="H67" s="85"/>
      <c r="I67" s="127"/>
      <c r="J67" s="197" t="s">
        <v>20</v>
      </c>
      <c r="K67" s="200" t="s">
        <v>23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5">
      <c r="A70" s="3">
        <v>0</v>
      </c>
      <c r="C70" s="21" t="s">
        <v>7</v>
      </c>
      <c r="F70" s="108" t="s">
        <v>25</v>
      </c>
      <c r="G70" s="109" t="s">
        <v>23</v>
      </c>
      <c r="H70" s="108" t="s">
        <v>25</v>
      </c>
      <c r="I70" s="110" t="s">
        <v>21</v>
      </c>
      <c r="J70" s="111" t="s">
        <v>26</v>
      </c>
      <c r="K70" s="112" t="s">
        <v>21</v>
      </c>
    </row>
    <row r="71" spans="1:15" ht="14.1" customHeight="1" outlineLevel="1" x14ac:dyDescent="0.25">
      <c r="A71" s="3">
        <v>0</v>
      </c>
      <c r="C71" s="21" t="s">
        <v>8</v>
      </c>
      <c r="D71" s="104" t="s">
        <v>22</v>
      </c>
      <c r="E71" s="105" t="s">
        <v>23</v>
      </c>
      <c r="F71" s="106" t="s">
        <v>24</v>
      </c>
      <c r="G71" s="107" t="s">
        <v>21</v>
      </c>
      <c r="H71" s="111" t="s">
        <v>26</v>
      </c>
      <c r="I71" s="112" t="s">
        <v>21</v>
      </c>
      <c r="J71" s="106" t="s">
        <v>24</v>
      </c>
      <c r="K71" s="107" t="s">
        <v>21</v>
      </c>
      <c r="L71" s="123" t="s">
        <v>22</v>
      </c>
      <c r="M71" s="105" t="s">
        <v>23</v>
      </c>
    </row>
    <row r="72" spans="1:15" ht="14.1" customHeight="1" outlineLevel="1" x14ac:dyDescent="0.25">
      <c r="A72" s="3">
        <v>0</v>
      </c>
      <c r="C72" s="21" t="s">
        <v>9</v>
      </c>
      <c r="D72" s="254" t="s">
        <v>81</v>
      </c>
      <c r="E72" s="256" t="s">
        <v>23</v>
      </c>
      <c r="F72" s="102" t="s">
        <v>20</v>
      </c>
      <c r="G72" s="115" t="s">
        <v>23</v>
      </c>
      <c r="H72" s="8"/>
      <c r="I72" s="116"/>
      <c r="J72" s="113" t="s">
        <v>27</v>
      </c>
      <c r="K72" s="114" t="s">
        <v>28</v>
      </c>
      <c r="L72" s="113" t="s">
        <v>27</v>
      </c>
      <c r="M72" s="114" t="s">
        <v>28</v>
      </c>
    </row>
    <row r="73" spans="1:15" s="3" customFormat="1" ht="14.1" customHeight="1" outlineLevel="1" x14ac:dyDescent="0.25">
      <c r="A73" s="3">
        <v>0</v>
      </c>
      <c r="B73" s="16"/>
      <c r="C73" s="21" t="s">
        <v>10</v>
      </c>
      <c r="D73" s="102" t="s">
        <v>20</v>
      </c>
      <c r="E73" s="103" t="s">
        <v>21</v>
      </c>
      <c r="F73" s="117" t="s">
        <v>29</v>
      </c>
      <c r="G73" s="118" t="s">
        <v>21</v>
      </c>
      <c r="H73" s="9"/>
      <c r="I73" s="116"/>
      <c r="J73" s="102" t="s">
        <v>20</v>
      </c>
      <c r="K73" s="115" t="s">
        <v>23</v>
      </c>
      <c r="L73" s="9"/>
      <c r="M73" s="116"/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5">
      <c r="A76" s="3">
        <v>11</v>
      </c>
      <c r="C76" s="21" t="s">
        <v>7</v>
      </c>
      <c r="F76" s="108" t="s">
        <v>25</v>
      </c>
      <c r="G76" s="109" t="s">
        <v>23</v>
      </c>
      <c r="H76" s="108" t="s">
        <v>25</v>
      </c>
      <c r="I76" s="110" t="s">
        <v>21</v>
      </c>
      <c r="J76" s="111" t="s">
        <v>26</v>
      </c>
      <c r="K76" s="112" t="s">
        <v>21</v>
      </c>
    </row>
    <row r="77" spans="1:15" ht="14.1" customHeight="1" outlineLevel="1" x14ac:dyDescent="0.25">
      <c r="A77" s="3">
        <v>11</v>
      </c>
      <c r="C77" s="21" t="s">
        <v>8</v>
      </c>
      <c r="D77" s="104" t="s">
        <v>22</v>
      </c>
      <c r="E77" s="105" t="s">
        <v>23</v>
      </c>
      <c r="F77" s="106" t="s">
        <v>24</v>
      </c>
      <c r="G77" s="107" t="s">
        <v>21</v>
      </c>
      <c r="H77" s="111" t="s">
        <v>26</v>
      </c>
      <c r="I77" s="112" t="s">
        <v>21</v>
      </c>
      <c r="J77" s="106" t="s">
        <v>24</v>
      </c>
      <c r="K77" s="107" t="s">
        <v>21</v>
      </c>
      <c r="L77" s="123" t="s">
        <v>22</v>
      </c>
      <c r="M77" s="105" t="s">
        <v>23</v>
      </c>
    </row>
    <row r="78" spans="1:15" ht="14.1" customHeight="1" outlineLevel="1" x14ac:dyDescent="0.25">
      <c r="A78" s="3">
        <v>11</v>
      </c>
      <c r="C78" s="21" t="s">
        <v>9</v>
      </c>
      <c r="D78" s="254" t="s">
        <v>81</v>
      </c>
      <c r="E78" s="256" t="s">
        <v>23</v>
      </c>
      <c r="F78" s="102" t="s">
        <v>20</v>
      </c>
      <c r="G78" s="115" t="s">
        <v>23</v>
      </c>
      <c r="H78" s="8"/>
      <c r="I78" s="116"/>
      <c r="J78" s="113" t="s">
        <v>27</v>
      </c>
      <c r="K78" s="114" t="s">
        <v>28</v>
      </c>
      <c r="L78" s="113" t="s">
        <v>27</v>
      </c>
      <c r="M78" s="114" t="s">
        <v>28</v>
      </c>
      <c r="O78" s="20"/>
    </row>
    <row r="79" spans="1:15" ht="14.1" customHeight="1" outlineLevel="1" x14ac:dyDescent="0.25">
      <c r="A79" s="3">
        <v>11</v>
      </c>
      <c r="C79" s="21" t="s">
        <v>10</v>
      </c>
      <c r="D79" s="102" t="s">
        <v>20</v>
      </c>
      <c r="E79" s="103" t="s">
        <v>21</v>
      </c>
      <c r="F79" s="117" t="s">
        <v>29</v>
      </c>
      <c r="G79" s="118" t="s">
        <v>21</v>
      </c>
      <c r="H79" s="9"/>
      <c r="I79" s="116"/>
      <c r="L79" s="9"/>
      <c r="M79" s="116"/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5">
      <c r="A82" s="3">
        <v>12</v>
      </c>
      <c r="C82" s="21" t="s">
        <v>7</v>
      </c>
      <c r="F82" s="108" t="s">
        <v>25</v>
      </c>
      <c r="G82" s="109" t="s">
        <v>23</v>
      </c>
      <c r="H82" s="108" t="s">
        <v>25</v>
      </c>
      <c r="I82" s="110" t="s">
        <v>21</v>
      </c>
      <c r="J82" s="111" t="s">
        <v>26</v>
      </c>
      <c r="K82" s="112" t="s">
        <v>21</v>
      </c>
      <c r="L82" s="123" t="s">
        <v>22</v>
      </c>
      <c r="M82" s="105" t="s">
        <v>23</v>
      </c>
    </row>
    <row r="83" spans="1:13" ht="14.1" customHeight="1" outlineLevel="1" x14ac:dyDescent="0.25">
      <c r="A83" s="3">
        <v>12</v>
      </c>
      <c r="C83" s="21" t="s">
        <v>8</v>
      </c>
      <c r="D83" s="104" t="s">
        <v>22</v>
      </c>
      <c r="E83" s="105" t="s">
        <v>23</v>
      </c>
      <c r="F83" s="106" t="s">
        <v>24</v>
      </c>
      <c r="G83" s="107" t="s">
        <v>21</v>
      </c>
      <c r="H83" s="111" t="s">
        <v>26</v>
      </c>
      <c r="I83" s="112" t="s">
        <v>21</v>
      </c>
      <c r="J83" s="106" t="s">
        <v>24</v>
      </c>
      <c r="K83" s="107" t="s">
        <v>21</v>
      </c>
      <c r="L83" s="123" t="s">
        <v>22</v>
      </c>
      <c r="M83" s="105" t="s">
        <v>23</v>
      </c>
    </row>
    <row r="84" spans="1:13" ht="14.1" customHeight="1" outlineLevel="1" x14ac:dyDescent="0.25">
      <c r="A84" s="3">
        <v>12</v>
      </c>
      <c r="C84" s="21" t="s">
        <v>9</v>
      </c>
      <c r="D84" s="254" t="s">
        <v>81</v>
      </c>
      <c r="E84" s="256" t="s">
        <v>23</v>
      </c>
      <c r="F84" s="102" t="s">
        <v>20</v>
      </c>
      <c r="G84" s="115" t="s">
        <v>23</v>
      </c>
      <c r="J84" s="113" t="s">
        <v>27</v>
      </c>
      <c r="K84" s="114" t="s">
        <v>28</v>
      </c>
      <c r="L84" s="113" t="s">
        <v>27</v>
      </c>
      <c r="M84" s="114" t="s">
        <v>28</v>
      </c>
    </row>
    <row r="85" spans="1:13" ht="14.1" customHeight="1" outlineLevel="1" x14ac:dyDescent="0.25">
      <c r="A85" s="3">
        <v>12</v>
      </c>
      <c r="C85" s="21" t="s">
        <v>10</v>
      </c>
      <c r="D85" s="102" t="s">
        <v>20</v>
      </c>
      <c r="E85" s="103" t="s">
        <v>21</v>
      </c>
      <c r="F85" s="117" t="s">
        <v>29</v>
      </c>
      <c r="G85" s="128" t="s">
        <v>21</v>
      </c>
      <c r="H85" s="9"/>
      <c r="I85" s="116"/>
      <c r="L85" s="9"/>
      <c r="M85" s="116"/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5">
      <c r="A88" s="3">
        <v>13</v>
      </c>
      <c r="C88" s="21" t="s">
        <v>7</v>
      </c>
      <c r="F88" s="108" t="s">
        <v>25</v>
      </c>
      <c r="G88" s="109" t="s">
        <v>23</v>
      </c>
      <c r="H88" s="108" t="s">
        <v>25</v>
      </c>
      <c r="I88" s="110" t="s">
        <v>21</v>
      </c>
      <c r="J88" s="111" t="s">
        <v>26</v>
      </c>
      <c r="K88" s="112" t="s">
        <v>21</v>
      </c>
      <c r="L88" s="123" t="s">
        <v>22</v>
      </c>
      <c r="M88" s="105" t="s">
        <v>23</v>
      </c>
    </row>
    <row r="89" spans="1:13" ht="14.1" customHeight="1" outlineLevel="1" x14ac:dyDescent="0.25">
      <c r="A89" s="3">
        <v>13</v>
      </c>
      <c r="C89" s="21" t="s">
        <v>8</v>
      </c>
      <c r="D89" s="104" t="s">
        <v>22</v>
      </c>
      <c r="E89" s="105" t="s">
        <v>23</v>
      </c>
      <c r="F89" s="124" t="s">
        <v>24</v>
      </c>
      <c r="G89" s="107" t="s">
        <v>21</v>
      </c>
      <c r="H89" s="111" t="s">
        <v>26</v>
      </c>
      <c r="I89" s="112" t="s">
        <v>21</v>
      </c>
      <c r="J89" s="106" t="s">
        <v>24</v>
      </c>
      <c r="K89" s="107" t="s">
        <v>21</v>
      </c>
      <c r="L89" s="123" t="s">
        <v>22</v>
      </c>
      <c r="M89" s="105" t="s">
        <v>23</v>
      </c>
    </row>
    <row r="90" spans="1:13" ht="14.1" customHeight="1" outlineLevel="1" x14ac:dyDescent="0.25">
      <c r="A90" s="3">
        <v>13</v>
      </c>
      <c r="C90" s="21" t="s">
        <v>9</v>
      </c>
      <c r="D90" s="254" t="s">
        <v>81</v>
      </c>
      <c r="E90" s="256" t="s">
        <v>23</v>
      </c>
      <c r="F90" s="102" t="s">
        <v>20</v>
      </c>
      <c r="G90" s="115" t="s">
        <v>23</v>
      </c>
      <c r="J90" s="113" t="s">
        <v>27</v>
      </c>
      <c r="K90" s="114" t="s">
        <v>28</v>
      </c>
      <c r="L90" s="113" t="s">
        <v>27</v>
      </c>
      <c r="M90" s="114" t="s">
        <v>28</v>
      </c>
    </row>
    <row r="91" spans="1:13" s="3" customFormat="1" ht="14.1" customHeight="1" outlineLevel="1" x14ac:dyDescent="0.25">
      <c r="A91" s="3">
        <v>13</v>
      </c>
      <c r="B91" s="16"/>
      <c r="C91" s="21" t="s">
        <v>10</v>
      </c>
      <c r="D91" s="102" t="s">
        <v>20</v>
      </c>
      <c r="E91" s="103" t="s">
        <v>21</v>
      </c>
      <c r="F91" s="117" t="s">
        <v>29</v>
      </c>
      <c r="G91" s="118" t="s">
        <v>21</v>
      </c>
      <c r="H91" s="9"/>
      <c r="I91" s="116"/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5">
      <c r="A94" s="3">
        <v>14</v>
      </c>
      <c r="C94" s="21" t="s">
        <v>7</v>
      </c>
      <c r="D94" s="122" t="s">
        <v>26</v>
      </c>
      <c r="E94" s="112" t="s">
        <v>21</v>
      </c>
      <c r="F94" s="108" t="s">
        <v>25</v>
      </c>
      <c r="G94" s="109" t="s">
        <v>23</v>
      </c>
      <c r="H94" s="108" t="s">
        <v>25</v>
      </c>
      <c r="I94" s="110" t="s">
        <v>21</v>
      </c>
      <c r="J94" s="111" t="s">
        <v>26</v>
      </c>
      <c r="K94" s="112" t="s">
        <v>21</v>
      </c>
      <c r="L94" s="123" t="s">
        <v>22</v>
      </c>
      <c r="M94" s="105" t="s">
        <v>23</v>
      </c>
    </row>
    <row r="95" spans="1:13" ht="14.1" customHeight="1" outlineLevel="1" x14ac:dyDescent="0.25">
      <c r="A95" s="3">
        <v>14</v>
      </c>
      <c r="C95" s="21" t="s">
        <v>8</v>
      </c>
      <c r="D95" s="123" t="s">
        <v>22</v>
      </c>
      <c r="E95" s="105" t="s">
        <v>23</v>
      </c>
      <c r="F95" s="124" t="s">
        <v>24</v>
      </c>
      <c r="G95" s="107" t="s">
        <v>21</v>
      </c>
      <c r="H95" s="111" t="s">
        <v>26</v>
      </c>
      <c r="I95" s="112" t="s">
        <v>21</v>
      </c>
      <c r="J95" s="106" t="s">
        <v>24</v>
      </c>
      <c r="K95" s="107" t="s">
        <v>21</v>
      </c>
      <c r="L95" s="123" t="s">
        <v>22</v>
      </c>
      <c r="M95" s="105" t="s">
        <v>23</v>
      </c>
    </row>
    <row r="96" spans="1:13" ht="14.1" customHeight="1" outlineLevel="1" x14ac:dyDescent="0.25">
      <c r="A96" s="3">
        <v>14</v>
      </c>
      <c r="C96" s="21" t="s">
        <v>9</v>
      </c>
      <c r="D96" s="254" t="s">
        <v>81</v>
      </c>
      <c r="E96" s="256" t="s">
        <v>23</v>
      </c>
      <c r="F96" s="102" t="s">
        <v>20</v>
      </c>
      <c r="G96" s="115" t="s">
        <v>23</v>
      </c>
      <c r="J96" s="113" t="s">
        <v>27</v>
      </c>
      <c r="K96" s="114" t="s">
        <v>28</v>
      </c>
      <c r="L96" s="113" t="s">
        <v>27</v>
      </c>
      <c r="M96" s="114" t="s">
        <v>28</v>
      </c>
    </row>
    <row r="97" spans="1:14" s="3" customFormat="1" ht="14.1" customHeight="1" outlineLevel="1" x14ac:dyDescent="0.25">
      <c r="A97" s="3">
        <v>14</v>
      </c>
      <c r="B97" s="16"/>
      <c r="C97" s="21" t="s">
        <v>10</v>
      </c>
      <c r="D97" s="120" t="s">
        <v>20</v>
      </c>
      <c r="E97" s="103" t="s">
        <v>21</v>
      </c>
      <c r="F97" s="117" t="s">
        <v>29</v>
      </c>
      <c r="G97" s="118" t="s">
        <v>21</v>
      </c>
      <c r="H97" s="9"/>
      <c r="I97" s="116"/>
      <c r="J97" s="9"/>
      <c r="K97" s="116"/>
      <c r="L97" s="9"/>
      <c r="M97" s="116"/>
    </row>
    <row r="98" spans="1:14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31">
        <f>K98+1</f>
        <v>43263</v>
      </c>
    </row>
    <row r="99" spans="1:14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69"/>
    </row>
    <row r="100" spans="1:14" ht="14.1" customHeight="1" outlineLevel="1" x14ac:dyDescent="0.25">
      <c r="A100" s="3">
        <v>15</v>
      </c>
      <c r="C100" s="21" t="s">
        <v>7</v>
      </c>
      <c r="D100" s="86"/>
      <c r="E100" s="87"/>
      <c r="F100" s="121" t="s">
        <v>25</v>
      </c>
      <c r="G100" s="109" t="s">
        <v>23</v>
      </c>
      <c r="H100" s="121" t="s">
        <v>25</v>
      </c>
      <c r="I100" s="110" t="s">
        <v>21</v>
      </c>
      <c r="J100" s="122" t="s">
        <v>26</v>
      </c>
      <c r="K100" s="112" t="s">
        <v>21</v>
      </c>
      <c r="L100" s="121" t="s">
        <v>25</v>
      </c>
      <c r="M100" s="110" t="s">
        <v>21</v>
      </c>
    </row>
    <row r="101" spans="1:14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106" t="s">
        <v>24</v>
      </c>
      <c r="G101" s="107" t="s">
        <v>21</v>
      </c>
      <c r="H101" s="122" t="s">
        <v>26</v>
      </c>
      <c r="I101" s="112" t="s">
        <v>21</v>
      </c>
      <c r="J101" s="124" t="s">
        <v>24</v>
      </c>
      <c r="K101" s="107" t="s">
        <v>21</v>
      </c>
      <c r="L101" s="123" t="s">
        <v>22</v>
      </c>
      <c r="M101" s="105" t="s">
        <v>23</v>
      </c>
    </row>
    <row r="102" spans="1:14" ht="14.1" customHeight="1" outlineLevel="1" x14ac:dyDescent="0.25">
      <c r="A102" s="3">
        <v>15</v>
      </c>
      <c r="C102" s="21" t="s">
        <v>9</v>
      </c>
      <c r="D102" s="89"/>
      <c r="E102" s="87"/>
      <c r="F102" s="120" t="s">
        <v>20</v>
      </c>
      <c r="G102" s="115" t="s">
        <v>23</v>
      </c>
      <c r="J102" s="113" t="s">
        <v>27</v>
      </c>
      <c r="K102" s="114" t="s">
        <v>28</v>
      </c>
      <c r="L102" s="113" t="s">
        <v>27</v>
      </c>
      <c r="M102" s="114" t="s">
        <v>28</v>
      </c>
    </row>
    <row r="103" spans="1:14" s="3" customFormat="1" ht="14.1" customHeight="1" outlineLevel="1" x14ac:dyDescent="0.25">
      <c r="A103" s="3">
        <v>15</v>
      </c>
      <c r="B103" s="125"/>
      <c r="C103" s="126" t="s">
        <v>10</v>
      </c>
      <c r="D103" s="89"/>
      <c r="E103" s="87"/>
      <c r="F103" s="117" t="s">
        <v>29</v>
      </c>
      <c r="G103" s="118" t="s">
        <v>21</v>
      </c>
      <c r="H103" s="85"/>
      <c r="I103" s="127"/>
      <c r="J103" s="85"/>
      <c r="K103" s="127"/>
      <c r="L103" s="192"/>
      <c r="M103" s="36"/>
    </row>
    <row r="104" spans="1:14" s="12" customFormat="1" ht="14.1" customHeight="1" outlineLevel="1" x14ac:dyDescent="0.2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9"/>
    </row>
    <row r="105" spans="1:14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4" s="3" customFormat="1" ht="14.1" customHeight="1" outlineLevel="1" x14ac:dyDescent="0.25">
      <c r="D106" s="257" t="s">
        <v>22</v>
      </c>
      <c r="E106" s="258">
        <f>COUNTIF(D4:M103, "Βιοστατ")</f>
        <v>30</v>
      </c>
      <c r="F106" s="259">
        <v>60</v>
      </c>
      <c r="G106" s="79"/>
      <c r="H106" s="78"/>
      <c r="I106" s="80"/>
      <c r="J106" s="78"/>
      <c r="K106" s="6"/>
      <c r="M106" s="98"/>
    </row>
    <row r="107" spans="1:14" s="3" customFormat="1" ht="14.1" customHeight="1" outlineLevel="1" x14ac:dyDescent="0.25">
      <c r="D107" s="218" t="s">
        <v>20</v>
      </c>
      <c r="E107" s="224">
        <f>COUNTIF(D4:M104, "Νευροαν")</f>
        <v>38</v>
      </c>
      <c r="F107" s="226">
        <v>75</v>
      </c>
      <c r="G107" s="37"/>
      <c r="I107" s="6"/>
      <c r="K107" s="6"/>
      <c r="M107" s="6"/>
    </row>
    <row r="108" spans="1:14" s="3" customFormat="1" ht="14.1" customHeight="1" outlineLevel="1" x14ac:dyDescent="0.25">
      <c r="D108" s="219" t="s">
        <v>25</v>
      </c>
      <c r="E108" s="224">
        <f>COUNTIF(D4:M105, "Βιοχημ Α")</f>
        <v>30</v>
      </c>
      <c r="F108" s="225">
        <v>60</v>
      </c>
      <c r="G108" s="79"/>
      <c r="H108" s="80"/>
      <c r="I108" s="78"/>
      <c r="J108" s="78"/>
    </row>
    <row r="109" spans="1:14" s="3" customFormat="1" ht="14.1" customHeight="1" outlineLevel="1" x14ac:dyDescent="0.25">
      <c r="D109" s="253" t="s">
        <v>24</v>
      </c>
      <c r="E109" s="224">
        <f>COUNTIF(D4:M106, "Φυσιολ Α")</f>
        <v>30</v>
      </c>
      <c r="F109" s="226">
        <v>60</v>
      </c>
      <c r="G109" s="90"/>
      <c r="H109" s="4"/>
    </row>
    <row r="110" spans="1:14" ht="14.1" customHeight="1" outlineLevel="1" x14ac:dyDescent="0.25">
      <c r="C110" s="50"/>
      <c r="D110" s="220" t="s">
        <v>26</v>
      </c>
      <c r="E110" s="224">
        <f>COUNTIF(D4:M107, "Βιολογ Β")</f>
        <v>30</v>
      </c>
      <c r="F110" s="227">
        <v>60</v>
      </c>
      <c r="G110" s="93"/>
      <c r="H110" s="92"/>
      <c r="I110" s="94"/>
      <c r="J110" s="92"/>
      <c r="K110" s="92"/>
      <c r="L110" s="92"/>
      <c r="M110" s="3"/>
      <c r="N110" s="3"/>
    </row>
    <row r="111" spans="1:14" ht="14.1" customHeight="1" outlineLevel="1" x14ac:dyDescent="0.25">
      <c r="C111" s="50"/>
      <c r="D111" s="221" t="s">
        <v>27</v>
      </c>
      <c r="E111" s="224">
        <f>COUNTIF(D4:M108, "Αγγλ Β")</f>
        <v>29</v>
      </c>
      <c r="F111" s="227">
        <v>30</v>
      </c>
      <c r="G111" s="92"/>
      <c r="H111" s="92"/>
      <c r="I111" s="92"/>
      <c r="J111" s="92"/>
      <c r="K111" s="92"/>
      <c r="L111" s="92"/>
      <c r="M111" s="3"/>
      <c r="N111" s="3"/>
    </row>
    <row r="112" spans="1:14" ht="14.1" customHeight="1" outlineLevel="1" x14ac:dyDescent="0.2">
      <c r="C112" s="50"/>
      <c r="D112" s="222" t="s">
        <v>29</v>
      </c>
      <c r="E112" s="224">
        <f>COUNTIF(D4:M109, "Συμπον")</f>
        <v>8</v>
      </c>
      <c r="F112" s="226">
        <v>15</v>
      </c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 x14ac:dyDescent="0.2">
      <c r="C113" s="50"/>
      <c r="D113" s="223" t="s">
        <v>73</v>
      </c>
      <c r="E113" s="224">
        <f>COUNTIF(D5:M110, "ΜαθΒιολ")</f>
        <v>13</v>
      </c>
      <c r="F113" s="223">
        <v>30</v>
      </c>
      <c r="G113" s="75"/>
      <c r="H113" s="75"/>
      <c r="I113" s="75"/>
      <c r="J113" s="75"/>
      <c r="K113" s="75"/>
      <c r="L113" s="75"/>
      <c r="M113" s="75"/>
      <c r="N113" s="3"/>
    </row>
    <row r="114" spans="2:14" ht="14.1" customHeight="1" outlineLevel="1" x14ac:dyDescent="0.2">
      <c r="B114" s="71"/>
      <c r="C114" s="50"/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3"/>
    </row>
    <row r="115" spans="2:14" ht="14.1" customHeight="1" x14ac:dyDescent="0.2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ht="14.1" customHeight="1" x14ac:dyDescent="0.2">
      <c r="C116" s="5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</sheetData>
  <autoFilter ref="A1:M103"/>
  <phoneticPr fontId="0" type="noConversion"/>
  <pageMargins left="0.6692913385826772" right="0.55118110236220474" top="1.1811023622047245" bottom="1.0236220472440944" header="0.59055118110236227" footer="0.59055118110236227"/>
  <pageSetup paperSize="9" scale="98" fitToHeight="2" orientation="portrait" r:id="rId1"/>
  <headerFooter alignWithMargins="0">
    <oddHeader>&amp;R&amp;"Book Antiqua,Κανονικά"2ο Εξάμηνο 2019-20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5"/>
  <sheetViews>
    <sheetView view="pageBreakPreview" zoomScaleNormal="90" zoomScaleSheetLayoutView="10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F23" sqref="F23:G23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5">
      <c r="A4" s="3">
        <v>1</v>
      </c>
      <c r="C4" s="21" t="s">
        <v>7</v>
      </c>
      <c r="D4" s="129" t="s">
        <v>30</v>
      </c>
      <c r="E4" s="130" t="s">
        <v>31</v>
      </c>
      <c r="F4" s="68"/>
      <c r="G4" s="69"/>
      <c r="H4" s="133" t="s">
        <v>30</v>
      </c>
      <c r="I4" s="130" t="s">
        <v>31</v>
      </c>
      <c r="J4" s="134" t="s">
        <v>33</v>
      </c>
      <c r="K4" s="135" t="s">
        <v>31</v>
      </c>
      <c r="L4" s="129" t="s">
        <v>30</v>
      </c>
      <c r="M4" s="130" t="s">
        <v>31</v>
      </c>
      <c r="N4" s="3"/>
    </row>
    <row r="5" spans="1:16" ht="14.1" customHeight="1" outlineLevel="1" x14ac:dyDescent="0.25">
      <c r="A5" s="3">
        <v>1</v>
      </c>
      <c r="C5" s="21" t="s">
        <v>8</v>
      </c>
      <c r="D5" s="136" t="s">
        <v>34</v>
      </c>
      <c r="E5" s="137" t="s">
        <v>31</v>
      </c>
      <c r="F5" s="138" t="s">
        <v>35</v>
      </c>
      <c r="G5" s="139" t="s">
        <v>31</v>
      </c>
      <c r="H5" s="138" t="s">
        <v>35</v>
      </c>
      <c r="I5" s="139" t="s">
        <v>31</v>
      </c>
      <c r="J5" s="140" t="s">
        <v>36</v>
      </c>
      <c r="K5" s="141" t="s">
        <v>31</v>
      </c>
      <c r="L5" s="131" t="s">
        <v>32</v>
      </c>
      <c r="M5" s="132" t="s">
        <v>31</v>
      </c>
      <c r="N5" s="3"/>
    </row>
    <row r="6" spans="1:16" ht="14.1" customHeight="1" outlineLevel="1" x14ac:dyDescent="0.25">
      <c r="A6" s="3">
        <v>1</v>
      </c>
      <c r="C6" s="21" t="s">
        <v>9</v>
      </c>
      <c r="D6" s="136" t="s">
        <v>34</v>
      </c>
      <c r="E6" s="142"/>
      <c r="F6" s="134" t="s">
        <v>33</v>
      </c>
      <c r="G6" s="135" t="s">
        <v>31</v>
      </c>
      <c r="H6" s="8"/>
      <c r="I6" s="116"/>
      <c r="J6" s="140" t="s">
        <v>36</v>
      </c>
      <c r="K6" s="141" t="s">
        <v>31</v>
      </c>
      <c r="L6" s="143" t="s">
        <v>36</v>
      </c>
      <c r="M6" s="141" t="s">
        <v>31</v>
      </c>
      <c r="N6" s="3"/>
    </row>
    <row r="7" spans="1:16" s="3" customFormat="1" ht="14.1" customHeight="1" outlineLevel="1" x14ac:dyDescent="0.25">
      <c r="A7" s="3">
        <v>1</v>
      </c>
      <c r="B7" s="16"/>
      <c r="C7" s="21" t="s">
        <v>10</v>
      </c>
      <c r="D7" s="144" t="s">
        <v>34</v>
      </c>
      <c r="E7" s="145"/>
      <c r="F7" s="146" t="s">
        <v>74</v>
      </c>
      <c r="G7" s="147" t="s">
        <v>31</v>
      </c>
      <c r="H7" s="9"/>
      <c r="I7" s="116"/>
      <c r="J7" s="9"/>
      <c r="K7" s="116"/>
      <c r="L7" s="143" t="s">
        <v>36</v>
      </c>
      <c r="M7" s="141" t="s">
        <v>31</v>
      </c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5">
      <c r="A10" s="3">
        <v>2</v>
      </c>
      <c r="C10" s="21" t="s">
        <v>7</v>
      </c>
      <c r="D10" s="129" t="s">
        <v>30</v>
      </c>
      <c r="E10" s="130" t="s">
        <v>31</v>
      </c>
      <c r="F10" s="68"/>
      <c r="G10" s="69"/>
      <c r="H10" s="133" t="s">
        <v>30</v>
      </c>
      <c r="I10" s="130" t="s">
        <v>31</v>
      </c>
      <c r="J10" s="134" t="s">
        <v>33</v>
      </c>
      <c r="K10" s="135" t="s">
        <v>31</v>
      </c>
      <c r="L10" s="129" t="s">
        <v>30</v>
      </c>
      <c r="M10" s="130" t="s">
        <v>31</v>
      </c>
      <c r="N10" s="3"/>
    </row>
    <row r="11" spans="1:16" ht="14.1" customHeight="1" outlineLevel="1" x14ac:dyDescent="0.25">
      <c r="A11" s="3">
        <v>2</v>
      </c>
      <c r="C11" s="21" t="s">
        <v>8</v>
      </c>
      <c r="D11" s="136" t="s">
        <v>34</v>
      </c>
      <c r="E11" s="137" t="s">
        <v>31</v>
      </c>
      <c r="F11" s="138" t="s">
        <v>35</v>
      </c>
      <c r="G11" s="139" t="s">
        <v>31</v>
      </c>
      <c r="H11" s="138" t="s">
        <v>35</v>
      </c>
      <c r="I11" s="139" t="s">
        <v>31</v>
      </c>
      <c r="J11" s="140" t="s">
        <v>36</v>
      </c>
      <c r="K11" s="141" t="s">
        <v>31</v>
      </c>
      <c r="L11" s="131" t="s">
        <v>32</v>
      </c>
      <c r="M11" s="132" t="s">
        <v>31</v>
      </c>
      <c r="N11" s="3"/>
    </row>
    <row r="12" spans="1:16" ht="14.1" customHeight="1" outlineLevel="1" x14ac:dyDescent="0.25">
      <c r="A12" s="3">
        <v>2</v>
      </c>
      <c r="C12" s="21" t="s">
        <v>9</v>
      </c>
      <c r="D12" s="136" t="s">
        <v>34</v>
      </c>
      <c r="E12" s="142"/>
      <c r="F12" s="134" t="s">
        <v>33</v>
      </c>
      <c r="G12" s="135" t="s">
        <v>31</v>
      </c>
      <c r="H12" s="8"/>
      <c r="I12" s="116"/>
      <c r="J12" s="140" t="s">
        <v>36</v>
      </c>
      <c r="K12" s="141" t="s">
        <v>31</v>
      </c>
      <c r="L12" s="143" t="s">
        <v>36</v>
      </c>
      <c r="M12" s="141" t="s">
        <v>31</v>
      </c>
      <c r="N12" s="3"/>
    </row>
    <row r="13" spans="1:16" s="3" customFormat="1" ht="14.1" customHeight="1" outlineLevel="1" x14ac:dyDescent="0.25">
      <c r="A13" s="3">
        <v>2</v>
      </c>
      <c r="B13" s="16"/>
      <c r="C13" s="21" t="s">
        <v>10</v>
      </c>
      <c r="D13" s="144" t="s">
        <v>34</v>
      </c>
      <c r="E13" s="145"/>
      <c r="F13" s="146" t="s">
        <v>74</v>
      </c>
      <c r="G13" s="147" t="s">
        <v>31</v>
      </c>
      <c r="H13" s="9"/>
      <c r="I13" s="116"/>
      <c r="J13" s="9"/>
      <c r="K13" s="116"/>
      <c r="L13" s="143" t="s">
        <v>36</v>
      </c>
      <c r="M13" s="141" t="s">
        <v>31</v>
      </c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138" t="s">
        <v>35</v>
      </c>
      <c r="G16" s="139" t="s">
        <v>31</v>
      </c>
      <c r="H16" s="133" t="s">
        <v>30</v>
      </c>
      <c r="I16" s="130" t="s">
        <v>31</v>
      </c>
      <c r="J16" s="134" t="s">
        <v>33</v>
      </c>
      <c r="K16" s="135" t="s">
        <v>31</v>
      </c>
      <c r="L16" s="129" t="s">
        <v>30</v>
      </c>
      <c r="M16" s="130" t="s">
        <v>31</v>
      </c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134" t="s">
        <v>33</v>
      </c>
      <c r="G17" s="135" t="s">
        <v>31</v>
      </c>
      <c r="H17" s="138" t="s">
        <v>35</v>
      </c>
      <c r="I17" s="139" t="s">
        <v>31</v>
      </c>
      <c r="J17" s="140" t="s">
        <v>80</v>
      </c>
      <c r="K17" s="141" t="s">
        <v>31</v>
      </c>
      <c r="L17" s="131" t="s">
        <v>32</v>
      </c>
      <c r="M17" s="132" t="s">
        <v>31</v>
      </c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134" t="s">
        <v>33</v>
      </c>
      <c r="G18" s="135" t="s">
        <v>31</v>
      </c>
      <c r="H18" s="8"/>
      <c r="I18" s="116"/>
      <c r="J18" s="140" t="s">
        <v>80</v>
      </c>
      <c r="K18" s="141" t="s">
        <v>31</v>
      </c>
      <c r="L18" s="140" t="s">
        <v>80</v>
      </c>
      <c r="M18" s="141" t="s">
        <v>31</v>
      </c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F19" s="146" t="s">
        <v>74</v>
      </c>
      <c r="G19" s="147" t="s">
        <v>31</v>
      </c>
      <c r="H19" s="9"/>
      <c r="I19" s="116"/>
      <c r="J19" s="9"/>
      <c r="K19" s="116"/>
      <c r="L19" s="140" t="s">
        <v>80</v>
      </c>
      <c r="M19" s="141" t="s">
        <v>31</v>
      </c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5">
      <c r="A22" s="3">
        <v>4</v>
      </c>
      <c r="C22" s="21" t="s">
        <v>7</v>
      </c>
      <c r="D22" s="129" t="s">
        <v>30</v>
      </c>
      <c r="E22" s="130" t="s">
        <v>31</v>
      </c>
      <c r="F22" s="138" t="s">
        <v>35</v>
      </c>
      <c r="G22" s="139" t="s">
        <v>31</v>
      </c>
      <c r="H22" s="133" t="s">
        <v>30</v>
      </c>
      <c r="I22" s="130" t="s">
        <v>31</v>
      </c>
      <c r="J22" s="134" t="s">
        <v>33</v>
      </c>
      <c r="K22" s="135" t="s">
        <v>31</v>
      </c>
      <c r="L22" s="129" t="s">
        <v>30</v>
      </c>
      <c r="M22" s="130" t="s">
        <v>31</v>
      </c>
      <c r="N22" s="3"/>
      <c r="O22" s="33"/>
      <c r="P22" s="32"/>
      <c r="Q22" s="20"/>
    </row>
    <row r="23" spans="1:17" ht="14.1" customHeight="1" outlineLevel="1" x14ac:dyDescent="0.25">
      <c r="A23" s="3">
        <v>4</v>
      </c>
      <c r="C23" s="21" t="s">
        <v>8</v>
      </c>
      <c r="D23" s="136" t="s">
        <v>34</v>
      </c>
      <c r="E23" s="137" t="s">
        <v>31</v>
      </c>
      <c r="F23" s="134" t="s">
        <v>33</v>
      </c>
      <c r="G23" s="135" t="s">
        <v>31</v>
      </c>
      <c r="H23" s="138" t="s">
        <v>35</v>
      </c>
      <c r="I23" s="139" t="s">
        <v>31</v>
      </c>
      <c r="J23" s="140" t="s">
        <v>36</v>
      </c>
      <c r="K23" s="141" t="s">
        <v>31</v>
      </c>
      <c r="L23" s="131" t="s">
        <v>32</v>
      </c>
      <c r="M23" s="132" t="s">
        <v>31</v>
      </c>
      <c r="N23" s="3"/>
      <c r="O23" s="33"/>
      <c r="P23" s="32"/>
      <c r="Q23" s="20"/>
    </row>
    <row r="24" spans="1:17" ht="14.1" customHeight="1" outlineLevel="1" x14ac:dyDescent="0.25">
      <c r="A24" s="3">
        <v>4</v>
      </c>
      <c r="C24" s="21" t="s">
        <v>9</v>
      </c>
      <c r="D24" s="136" t="s">
        <v>34</v>
      </c>
      <c r="E24" s="142"/>
      <c r="F24" s="134" t="s">
        <v>33</v>
      </c>
      <c r="G24" s="135" t="s">
        <v>31</v>
      </c>
      <c r="H24" s="8"/>
      <c r="I24" s="116"/>
      <c r="J24" s="140" t="s">
        <v>36</v>
      </c>
      <c r="K24" s="141" t="s">
        <v>31</v>
      </c>
      <c r="L24" s="143" t="s">
        <v>36</v>
      </c>
      <c r="M24" s="141" t="s">
        <v>31</v>
      </c>
      <c r="N24" s="3"/>
      <c r="O24" s="33"/>
      <c r="P24" s="32"/>
      <c r="Q24" s="20"/>
    </row>
    <row r="25" spans="1:17" s="3" customFormat="1" ht="14.1" customHeight="1" outlineLevel="1" x14ac:dyDescent="0.25">
      <c r="A25" s="3">
        <v>4</v>
      </c>
      <c r="B25" s="16"/>
      <c r="C25" s="21" t="s">
        <v>10</v>
      </c>
      <c r="D25" s="144" t="s">
        <v>34</v>
      </c>
      <c r="E25" s="145"/>
      <c r="F25" s="146" t="s">
        <v>74</v>
      </c>
      <c r="G25" s="147" t="s">
        <v>31</v>
      </c>
      <c r="H25" s="9"/>
      <c r="I25" s="116"/>
      <c r="J25" s="9"/>
      <c r="K25" s="116"/>
      <c r="L25" s="143" t="s">
        <v>36</v>
      </c>
      <c r="M25" s="141" t="s">
        <v>31</v>
      </c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5">
      <c r="A28" s="3">
        <v>5</v>
      </c>
      <c r="C28" s="21" t="s">
        <v>7</v>
      </c>
      <c r="D28" s="129" t="s">
        <v>30</v>
      </c>
      <c r="E28" s="130" t="s">
        <v>31</v>
      </c>
      <c r="F28" s="68"/>
      <c r="G28" s="69"/>
      <c r="H28" s="133" t="s">
        <v>30</v>
      </c>
      <c r="I28" s="130" t="s">
        <v>31</v>
      </c>
      <c r="J28" s="134" t="s">
        <v>33</v>
      </c>
      <c r="K28" s="135" t="s">
        <v>31</v>
      </c>
      <c r="L28" s="129" t="s">
        <v>30</v>
      </c>
      <c r="M28" s="130" t="s">
        <v>31</v>
      </c>
      <c r="N28" s="3"/>
    </row>
    <row r="29" spans="1:17" ht="14.1" customHeight="1" outlineLevel="1" x14ac:dyDescent="0.25">
      <c r="A29" s="3">
        <v>5</v>
      </c>
      <c r="C29" s="21" t="s">
        <v>8</v>
      </c>
      <c r="D29" s="136" t="s">
        <v>34</v>
      </c>
      <c r="E29" s="137" t="s">
        <v>31</v>
      </c>
      <c r="F29" s="138" t="s">
        <v>35</v>
      </c>
      <c r="G29" s="139" t="s">
        <v>31</v>
      </c>
      <c r="H29" s="138" t="s">
        <v>35</v>
      </c>
      <c r="I29" s="139" t="s">
        <v>31</v>
      </c>
      <c r="J29" s="140" t="s">
        <v>36</v>
      </c>
      <c r="K29" s="141" t="s">
        <v>31</v>
      </c>
      <c r="L29" s="131" t="s">
        <v>32</v>
      </c>
      <c r="M29" s="132" t="s">
        <v>31</v>
      </c>
      <c r="N29" s="3"/>
    </row>
    <row r="30" spans="1:17" ht="14.1" customHeight="1" outlineLevel="1" x14ac:dyDescent="0.25">
      <c r="A30" s="3">
        <v>5</v>
      </c>
      <c r="C30" s="21" t="s">
        <v>9</v>
      </c>
      <c r="D30" s="136" t="s">
        <v>34</v>
      </c>
      <c r="E30" s="142"/>
      <c r="F30" s="134" t="s">
        <v>33</v>
      </c>
      <c r="G30" s="135" t="s">
        <v>31</v>
      </c>
      <c r="H30" s="8"/>
      <c r="I30" s="116"/>
      <c r="J30" s="140" t="s">
        <v>36</v>
      </c>
      <c r="K30" s="141" t="s">
        <v>31</v>
      </c>
      <c r="L30" s="143" t="s">
        <v>36</v>
      </c>
      <c r="M30" s="141" t="s">
        <v>31</v>
      </c>
      <c r="N30" s="3"/>
    </row>
    <row r="31" spans="1:17" s="3" customFormat="1" ht="14.1" customHeight="1" outlineLevel="1" x14ac:dyDescent="0.25">
      <c r="A31" s="3">
        <v>5</v>
      </c>
      <c r="B31" s="16"/>
      <c r="C31" s="21" t="s">
        <v>10</v>
      </c>
      <c r="D31" s="144" t="s">
        <v>34</v>
      </c>
      <c r="E31" s="145"/>
      <c r="F31" s="146" t="s">
        <v>74</v>
      </c>
      <c r="G31" s="147" t="s">
        <v>31</v>
      </c>
      <c r="H31" s="9"/>
      <c r="I31" s="116"/>
      <c r="J31" s="9"/>
      <c r="K31" s="116"/>
      <c r="L31" s="143" t="s">
        <v>36</v>
      </c>
      <c r="M31" s="141" t="s">
        <v>31</v>
      </c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D34" s="129" t="s">
        <v>30</v>
      </c>
      <c r="E34" s="130" t="s">
        <v>31</v>
      </c>
      <c r="F34" s="68"/>
      <c r="G34" s="69"/>
      <c r="H34" s="86"/>
      <c r="I34" s="87"/>
      <c r="J34" s="134" t="s">
        <v>33</v>
      </c>
      <c r="K34" s="135" t="s">
        <v>31</v>
      </c>
      <c r="L34" s="129" t="s">
        <v>30</v>
      </c>
      <c r="M34" s="130" t="s">
        <v>31</v>
      </c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D35" s="136" t="s">
        <v>34</v>
      </c>
      <c r="E35" s="137" t="s">
        <v>31</v>
      </c>
      <c r="F35" s="138" t="s">
        <v>35</v>
      </c>
      <c r="G35" s="139" t="s">
        <v>31</v>
      </c>
      <c r="H35" s="88" t="s">
        <v>18</v>
      </c>
      <c r="I35" s="87"/>
      <c r="J35" s="140" t="s">
        <v>80</v>
      </c>
      <c r="K35" s="141" t="s">
        <v>31</v>
      </c>
      <c r="L35" s="131" t="s">
        <v>32</v>
      </c>
      <c r="M35" s="132" t="s">
        <v>31</v>
      </c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D36" s="136" t="s">
        <v>34</v>
      </c>
      <c r="E36" s="142"/>
      <c r="F36" s="134" t="s">
        <v>33</v>
      </c>
      <c r="G36" s="135" t="s">
        <v>31</v>
      </c>
      <c r="H36" s="89"/>
      <c r="I36" s="87"/>
      <c r="J36" s="140" t="s">
        <v>80</v>
      </c>
      <c r="K36" s="141" t="s">
        <v>31</v>
      </c>
      <c r="L36" s="140" t="s">
        <v>80</v>
      </c>
      <c r="M36" s="141" t="s">
        <v>31</v>
      </c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144" t="s">
        <v>34</v>
      </c>
      <c r="E37" s="145"/>
      <c r="F37" s="146" t="s">
        <v>74</v>
      </c>
      <c r="G37" s="147" t="s">
        <v>31</v>
      </c>
      <c r="H37" s="89"/>
      <c r="I37" s="87"/>
      <c r="J37" s="9"/>
      <c r="K37" s="116"/>
      <c r="L37" s="140" t="s">
        <v>80</v>
      </c>
      <c r="M37" s="141" t="s">
        <v>31</v>
      </c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5">
      <c r="A40" s="3">
        <v>7</v>
      </c>
      <c r="C40" s="21" t="s">
        <v>7</v>
      </c>
      <c r="D40" s="129" t="s">
        <v>30</v>
      </c>
      <c r="E40" s="130" t="s">
        <v>31</v>
      </c>
      <c r="F40" s="68"/>
      <c r="G40" s="69"/>
      <c r="H40" s="129" t="s">
        <v>30</v>
      </c>
      <c r="I40" s="130" t="s">
        <v>31</v>
      </c>
      <c r="J40" s="203" t="s">
        <v>33</v>
      </c>
      <c r="K40" s="135" t="s">
        <v>31</v>
      </c>
      <c r="L40" s="129" t="s">
        <v>30</v>
      </c>
      <c r="M40" s="130" t="s">
        <v>31</v>
      </c>
      <c r="N40" s="3"/>
    </row>
    <row r="41" spans="1:16" ht="14.1" customHeight="1" outlineLevel="1" x14ac:dyDescent="0.25">
      <c r="A41" s="3">
        <v>7</v>
      </c>
      <c r="C41" s="21" t="s">
        <v>8</v>
      </c>
      <c r="D41" s="136" t="s">
        <v>34</v>
      </c>
      <c r="E41" s="137" t="s">
        <v>31</v>
      </c>
      <c r="F41" s="204" t="s">
        <v>35</v>
      </c>
      <c r="G41" s="139" t="s">
        <v>31</v>
      </c>
      <c r="H41" s="204" t="s">
        <v>35</v>
      </c>
      <c r="I41" s="139" t="s">
        <v>31</v>
      </c>
      <c r="J41" s="143" t="s">
        <v>36</v>
      </c>
      <c r="K41" s="141" t="s">
        <v>31</v>
      </c>
      <c r="L41" s="131" t="s">
        <v>32</v>
      </c>
      <c r="M41" s="132" t="s">
        <v>31</v>
      </c>
      <c r="N41" s="3"/>
    </row>
    <row r="42" spans="1:16" ht="14.1" customHeight="1" outlineLevel="1" x14ac:dyDescent="0.25">
      <c r="A42" s="3">
        <v>7</v>
      </c>
      <c r="C42" s="21" t="s">
        <v>9</v>
      </c>
      <c r="D42" s="136" t="s">
        <v>34</v>
      </c>
      <c r="E42" s="142"/>
      <c r="F42" s="203" t="s">
        <v>33</v>
      </c>
      <c r="G42" s="135" t="s">
        <v>31</v>
      </c>
      <c r="H42" s="9"/>
      <c r="I42" s="116"/>
      <c r="J42" s="143" t="s">
        <v>36</v>
      </c>
      <c r="K42" s="141" t="s">
        <v>31</v>
      </c>
      <c r="L42" s="143" t="s">
        <v>36</v>
      </c>
      <c r="M42" s="141" t="s">
        <v>31</v>
      </c>
      <c r="N42" s="3"/>
    </row>
    <row r="43" spans="1:16" s="3" customFormat="1" ht="14.1" customHeight="1" outlineLevel="1" x14ac:dyDescent="0.25">
      <c r="A43" s="3">
        <v>7</v>
      </c>
      <c r="B43" s="16"/>
      <c r="C43" s="21" t="s">
        <v>10</v>
      </c>
      <c r="D43" s="144" t="s">
        <v>34</v>
      </c>
      <c r="E43" s="145"/>
      <c r="F43" s="146" t="s">
        <v>74</v>
      </c>
      <c r="G43" s="205" t="s">
        <v>31</v>
      </c>
      <c r="H43" s="85"/>
      <c r="I43" s="127"/>
      <c r="J43" s="85"/>
      <c r="K43" s="127"/>
      <c r="L43" s="206" t="s">
        <v>36</v>
      </c>
      <c r="M43" s="207" t="s">
        <v>31</v>
      </c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5">
      <c r="A46" s="3">
        <v>8</v>
      </c>
      <c r="C46" s="21" t="s">
        <v>7</v>
      </c>
      <c r="D46" s="129" t="s">
        <v>30</v>
      </c>
      <c r="E46" s="130" t="s">
        <v>31</v>
      </c>
      <c r="F46" s="68"/>
      <c r="G46" s="69"/>
      <c r="H46" s="129" t="s">
        <v>30</v>
      </c>
      <c r="I46" s="130" t="s">
        <v>31</v>
      </c>
      <c r="J46" s="203" t="s">
        <v>33</v>
      </c>
      <c r="K46" s="135" t="s">
        <v>31</v>
      </c>
      <c r="L46" s="129" t="s">
        <v>30</v>
      </c>
      <c r="M46" s="130" t="s">
        <v>31</v>
      </c>
      <c r="O46" s="38"/>
      <c r="P46" s="39"/>
    </row>
    <row r="47" spans="1:16" ht="14.1" customHeight="1" outlineLevel="1" x14ac:dyDescent="0.25">
      <c r="A47" s="3">
        <v>8</v>
      </c>
      <c r="C47" s="21" t="s">
        <v>8</v>
      </c>
      <c r="D47" s="136" t="s">
        <v>34</v>
      </c>
      <c r="E47" s="137" t="s">
        <v>31</v>
      </c>
      <c r="F47" s="204" t="s">
        <v>35</v>
      </c>
      <c r="G47" s="139" t="s">
        <v>31</v>
      </c>
      <c r="H47" s="204" t="s">
        <v>35</v>
      </c>
      <c r="I47" s="139" t="s">
        <v>31</v>
      </c>
      <c r="J47" s="140" t="s">
        <v>80</v>
      </c>
      <c r="K47" s="141" t="s">
        <v>31</v>
      </c>
      <c r="L47" s="131" t="s">
        <v>32</v>
      </c>
      <c r="M47" s="132" t="s">
        <v>31</v>
      </c>
      <c r="O47" s="38"/>
      <c r="P47" s="39"/>
    </row>
    <row r="48" spans="1:16" ht="14.1" customHeight="1" outlineLevel="1" x14ac:dyDescent="0.25">
      <c r="A48" s="3">
        <v>8</v>
      </c>
      <c r="C48" s="21" t="s">
        <v>9</v>
      </c>
      <c r="D48" s="136" t="s">
        <v>34</v>
      </c>
      <c r="E48" s="142"/>
      <c r="F48" s="203" t="s">
        <v>33</v>
      </c>
      <c r="G48" s="135" t="s">
        <v>31</v>
      </c>
      <c r="H48" s="9"/>
      <c r="I48" s="116"/>
      <c r="J48" s="140" t="s">
        <v>80</v>
      </c>
      <c r="K48" s="141" t="s">
        <v>31</v>
      </c>
      <c r="L48" s="140" t="s">
        <v>80</v>
      </c>
      <c r="M48" s="141" t="s">
        <v>31</v>
      </c>
      <c r="O48" s="40"/>
      <c r="P48" s="39"/>
    </row>
    <row r="49" spans="1:18" s="3" customFormat="1" ht="14.1" customHeight="1" outlineLevel="1" x14ac:dyDescent="0.25">
      <c r="A49" s="3">
        <v>8</v>
      </c>
      <c r="B49" s="16"/>
      <c r="C49" s="21" t="s">
        <v>10</v>
      </c>
      <c r="D49" s="144" t="s">
        <v>34</v>
      </c>
      <c r="E49" s="145"/>
      <c r="F49" s="146" t="s">
        <v>74</v>
      </c>
      <c r="G49" s="205" t="s">
        <v>31</v>
      </c>
      <c r="H49" s="85"/>
      <c r="I49" s="127"/>
      <c r="J49" s="85"/>
      <c r="K49" s="127"/>
      <c r="L49" s="140" t="s">
        <v>80</v>
      </c>
      <c r="M49" s="207" t="s">
        <v>31</v>
      </c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30" t="s">
        <v>6</v>
      </c>
      <c r="M50" s="96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D64" s="129" t="s">
        <v>30</v>
      </c>
      <c r="E64" s="130" t="s">
        <v>31</v>
      </c>
      <c r="F64" s="68"/>
      <c r="G64" s="69"/>
      <c r="H64" s="129" t="s">
        <v>30</v>
      </c>
      <c r="I64" s="130" t="s">
        <v>31</v>
      </c>
      <c r="J64" s="203" t="s">
        <v>33</v>
      </c>
      <c r="K64" s="135" t="s">
        <v>31</v>
      </c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D65" s="136" t="s">
        <v>34</v>
      </c>
      <c r="E65" s="137" t="s">
        <v>31</v>
      </c>
      <c r="F65" s="204" t="s">
        <v>35</v>
      </c>
      <c r="G65" s="139" t="s">
        <v>31</v>
      </c>
      <c r="H65" s="204" t="s">
        <v>35</v>
      </c>
      <c r="I65" s="139" t="s">
        <v>31</v>
      </c>
      <c r="J65" s="143" t="s">
        <v>36</v>
      </c>
      <c r="K65" s="141" t="s">
        <v>31</v>
      </c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D66" s="136" t="s">
        <v>34</v>
      </c>
      <c r="E66" s="142"/>
      <c r="F66" s="203" t="s">
        <v>33</v>
      </c>
      <c r="G66" s="135" t="s">
        <v>31</v>
      </c>
      <c r="H66" s="9"/>
      <c r="I66" s="116"/>
      <c r="J66" s="143" t="s">
        <v>36</v>
      </c>
      <c r="K66" s="141" t="s">
        <v>31</v>
      </c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D67" s="144" t="s">
        <v>34</v>
      </c>
      <c r="E67" s="145"/>
      <c r="F67" s="263" t="s">
        <v>84</v>
      </c>
      <c r="G67" s="264" t="s">
        <v>83</v>
      </c>
      <c r="H67" s="85"/>
      <c r="I67" s="127"/>
      <c r="J67" s="263" t="s">
        <v>84</v>
      </c>
      <c r="K67" s="264" t="s">
        <v>85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5">
      <c r="A70" s="3">
        <v>0</v>
      </c>
      <c r="C70" s="21" t="s">
        <v>7</v>
      </c>
      <c r="D70" s="129" t="s">
        <v>30</v>
      </c>
      <c r="E70" s="130" t="s">
        <v>31</v>
      </c>
      <c r="F70" s="68"/>
      <c r="G70" s="69"/>
      <c r="H70" s="133" t="s">
        <v>30</v>
      </c>
      <c r="I70" s="130" t="s">
        <v>31</v>
      </c>
      <c r="J70" s="134" t="s">
        <v>33</v>
      </c>
      <c r="K70" s="135" t="s">
        <v>31</v>
      </c>
      <c r="L70" s="129" t="s">
        <v>30</v>
      </c>
      <c r="M70" s="130" t="s">
        <v>31</v>
      </c>
    </row>
    <row r="71" spans="1:15" ht="14.1" customHeight="1" outlineLevel="1" x14ac:dyDescent="0.25">
      <c r="A71" s="3">
        <v>0</v>
      </c>
      <c r="C71" s="21" t="s">
        <v>8</v>
      </c>
      <c r="D71" s="136" t="s">
        <v>34</v>
      </c>
      <c r="E71" s="137" t="s">
        <v>31</v>
      </c>
      <c r="F71" s="138" t="s">
        <v>35</v>
      </c>
      <c r="G71" s="139" t="s">
        <v>31</v>
      </c>
      <c r="H71" s="138" t="s">
        <v>35</v>
      </c>
      <c r="I71" s="139" t="s">
        <v>31</v>
      </c>
      <c r="J71" s="140" t="s">
        <v>80</v>
      </c>
      <c r="K71" s="141" t="s">
        <v>31</v>
      </c>
      <c r="L71" s="131" t="s">
        <v>32</v>
      </c>
      <c r="M71" s="132" t="s">
        <v>31</v>
      </c>
    </row>
    <row r="72" spans="1:15" ht="14.1" customHeight="1" outlineLevel="1" x14ac:dyDescent="0.25">
      <c r="A72" s="3">
        <v>0</v>
      </c>
      <c r="C72" s="21" t="s">
        <v>9</v>
      </c>
      <c r="D72" s="136" t="s">
        <v>34</v>
      </c>
      <c r="E72" s="142"/>
      <c r="F72" s="134" t="s">
        <v>33</v>
      </c>
      <c r="G72" s="135" t="s">
        <v>31</v>
      </c>
      <c r="H72" s="8"/>
      <c r="I72" s="116"/>
      <c r="J72" s="140" t="s">
        <v>80</v>
      </c>
      <c r="K72" s="141" t="s">
        <v>31</v>
      </c>
      <c r="L72" s="140" t="s">
        <v>80</v>
      </c>
      <c r="M72" s="141" t="s">
        <v>31</v>
      </c>
    </row>
    <row r="73" spans="1:15" s="3" customFormat="1" ht="14.1" customHeight="1" outlineLevel="1" x14ac:dyDescent="0.25">
      <c r="A73" s="3">
        <v>0</v>
      </c>
      <c r="B73" s="16"/>
      <c r="C73" s="21" t="s">
        <v>10</v>
      </c>
      <c r="D73" s="144" t="s">
        <v>34</v>
      </c>
      <c r="E73" s="145"/>
      <c r="F73" s="263" t="s">
        <v>84</v>
      </c>
      <c r="G73" s="264" t="s">
        <v>83</v>
      </c>
      <c r="H73" s="9"/>
      <c r="I73" s="116"/>
      <c r="J73" s="263" t="s">
        <v>84</v>
      </c>
      <c r="K73" s="264" t="s">
        <v>85</v>
      </c>
      <c r="L73" s="140" t="s">
        <v>80</v>
      </c>
      <c r="M73" s="141" t="s">
        <v>31</v>
      </c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5">
      <c r="A76" s="3">
        <v>11</v>
      </c>
      <c r="C76" s="21" t="s">
        <v>7</v>
      </c>
      <c r="D76" s="129" t="s">
        <v>30</v>
      </c>
      <c r="E76" s="130" t="s">
        <v>31</v>
      </c>
      <c r="F76" s="68"/>
      <c r="G76" s="69"/>
      <c r="H76" s="133" t="s">
        <v>30</v>
      </c>
      <c r="I76" s="130" t="s">
        <v>31</v>
      </c>
      <c r="J76" s="134" t="s">
        <v>33</v>
      </c>
      <c r="K76" s="135" t="s">
        <v>31</v>
      </c>
      <c r="L76" s="129" t="s">
        <v>30</v>
      </c>
      <c r="M76" s="130" t="s">
        <v>31</v>
      </c>
    </row>
    <row r="77" spans="1:15" ht="14.1" customHeight="1" outlineLevel="1" x14ac:dyDescent="0.25">
      <c r="A77" s="3">
        <v>11</v>
      </c>
      <c r="C77" s="21" t="s">
        <v>8</v>
      </c>
      <c r="D77" s="136" t="s">
        <v>34</v>
      </c>
      <c r="E77" s="137" t="s">
        <v>31</v>
      </c>
      <c r="F77" s="138" t="s">
        <v>35</v>
      </c>
      <c r="G77" s="139" t="s">
        <v>31</v>
      </c>
      <c r="H77" s="138" t="s">
        <v>35</v>
      </c>
      <c r="I77" s="139" t="s">
        <v>31</v>
      </c>
      <c r="J77" s="140" t="s">
        <v>36</v>
      </c>
      <c r="K77" s="141" t="s">
        <v>31</v>
      </c>
      <c r="L77" s="131" t="s">
        <v>32</v>
      </c>
      <c r="M77" s="132" t="s">
        <v>31</v>
      </c>
    </row>
    <row r="78" spans="1:15" ht="14.1" customHeight="1" outlineLevel="1" x14ac:dyDescent="0.25">
      <c r="A78" s="3">
        <v>11</v>
      </c>
      <c r="C78" s="21" t="s">
        <v>9</v>
      </c>
      <c r="D78" s="136" t="s">
        <v>34</v>
      </c>
      <c r="E78" s="142"/>
      <c r="F78" s="134" t="s">
        <v>33</v>
      </c>
      <c r="G78" s="135" t="s">
        <v>31</v>
      </c>
      <c r="H78" s="8"/>
      <c r="I78" s="116"/>
      <c r="J78" s="140" t="s">
        <v>36</v>
      </c>
      <c r="K78" s="141" t="s">
        <v>31</v>
      </c>
      <c r="L78" s="143" t="s">
        <v>36</v>
      </c>
      <c r="M78" s="141" t="s">
        <v>31</v>
      </c>
      <c r="O78" s="20"/>
    </row>
    <row r="79" spans="1:15" ht="14.1" customHeight="1" outlineLevel="1" x14ac:dyDescent="0.25">
      <c r="A79" s="3">
        <v>11</v>
      </c>
      <c r="C79" s="21" t="s">
        <v>10</v>
      </c>
      <c r="D79" s="144" t="s">
        <v>34</v>
      </c>
      <c r="E79" s="145"/>
      <c r="F79" s="263" t="s">
        <v>84</v>
      </c>
      <c r="G79" s="264" t="s">
        <v>83</v>
      </c>
      <c r="H79" s="9"/>
      <c r="I79" s="116"/>
      <c r="J79" s="263" t="s">
        <v>84</v>
      </c>
      <c r="K79" s="264" t="s">
        <v>85</v>
      </c>
      <c r="L79" s="143" t="s">
        <v>36</v>
      </c>
      <c r="M79" s="141" t="s">
        <v>31</v>
      </c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5">
      <c r="A82" s="3">
        <v>12</v>
      </c>
      <c r="C82" s="21" t="s">
        <v>7</v>
      </c>
      <c r="D82" s="129" t="s">
        <v>30</v>
      </c>
      <c r="E82" s="130" t="s">
        <v>31</v>
      </c>
      <c r="F82" s="68"/>
      <c r="G82" s="69"/>
      <c r="H82" s="133" t="s">
        <v>30</v>
      </c>
      <c r="I82" s="130" t="s">
        <v>31</v>
      </c>
      <c r="J82" s="134" t="s">
        <v>33</v>
      </c>
      <c r="K82" s="135" t="s">
        <v>31</v>
      </c>
      <c r="L82" s="129" t="s">
        <v>30</v>
      </c>
      <c r="M82" s="130" t="s">
        <v>31</v>
      </c>
    </row>
    <row r="83" spans="1:13" ht="14.1" customHeight="1" outlineLevel="1" x14ac:dyDescent="0.25">
      <c r="A83" s="3">
        <v>12</v>
      </c>
      <c r="C83" s="21" t="s">
        <v>8</v>
      </c>
      <c r="D83" s="136" t="s">
        <v>34</v>
      </c>
      <c r="E83" s="137" t="s">
        <v>31</v>
      </c>
      <c r="F83" s="138" t="s">
        <v>35</v>
      </c>
      <c r="G83" s="139" t="s">
        <v>31</v>
      </c>
      <c r="H83" s="138" t="s">
        <v>35</v>
      </c>
      <c r="I83" s="139" t="s">
        <v>31</v>
      </c>
      <c r="J83" s="140" t="s">
        <v>80</v>
      </c>
      <c r="K83" s="141" t="s">
        <v>31</v>
      </c>
      <c r="L83" s="131" t="s">
        <v>32</v>
      </c>
      <c r="M83" s="132" t="s">
        <v>31</v>
      </c>
    </row>
    <row r="84" spans="1:13" ht="14.1" customHeight="1" outlineLevel="1" x14ac:dyDescent="0.25">
      <c r="A84" s="3">
        <v>12</v>
      </c>
      <c r="C84" s="21" t="s">
        <v>9</v>
      </c>
      <c r="D84" s="136" t="s">
        <v>34</v>
      </c>
      <c r="E84" s="142"/>
      <c r="F84" s="134" t="s">
        <v>33</v>
      </c>
      <c r="G84" s="135" t="s">
        <v>31</v>
      </c>
      <c r="H84" s="8"/>
      <c r="I84" s="116"/>
      <c r="J84" s="140" t="s">
        <v>80</v>
      </c>
      <c r="K84" s="141" t="s">
        <v>31</v>
      </c>
      <c r="L84" s="140" t="s">
        <v>80</v>
      </c>
      <c r="M84" s="141" t="s">
        <v>31</v>
      </c>
    </row>
    <row r="85" spans="1:13" ht="14.1" customHeight="1" outlineLevel="1" x14ac:dyDescent="0.25">
      <c r="A85" s="3">
        <v>12</v>
      </c>
      <c r="C85" s="21" t="s">
        <v>10</v>
      </c>
      <c r="D85" s="144" t="s">
        <v>34</v>
      </c>
      <c r="E85" s="145"/>
      <c r="F85" s="263" t="s">
        <v>84</v>
      </c>
      <c r="G85" s="264" t="s">
        <v>83</v>
      </c>
      <c r="H85" s="9"/>
      <c r="I85" s="116"/>
      <c r="J85" s="263" t="s">
        <v>84</v>
      </c>
      <c r="K85" s="264" t="s">
        <v>85</v>
      </c>
      <c r="L85" s="140" t="s">
        <v>80</v>
      </c>
      <c r="M85" s="141" t="s">
        <v>31</v>
      </c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5">
      <c r="A88" s="3">
        <v>13</v>
      </c>
      <c r="C88" s="21" t="s">
        <v>7</v>
      </c>
      <c r="D88" s="129" t="s">
        <v>30</v>
      </c>
      <c r="E88" s="130" t="s">
        <v>31</v>
      </c>
      <c r="F88" s="68"/>
      <c r="G88" s="69"/>
      <c r="H88" s="133" t="s">
        <v>30</v>
      </c>
      <c r="I88" s="130" t="s">
        <v>31</v>
      </c>
      <c r="J88" s="134" t="s">
        <v>33</v>
      </c>
      <c r="K88" s="135" t="s">
        <v>31</v>
      </c>
      <c r="L88" s="129" t="s">
        <v>30</v>
      </c>
      <c r="M88" s="130" t="s">
        <v>31</v>
      </c>
    </row>
    <row r="89" spans="1:13" ht="14.1" customHeight="1" outlineLevel="1" x14ac:dyDescent="0.25">
      <c r="A89" s="3">
        <v>13</v>
      </c>
      <c r="C89" s="21" t="s">
        <v>8</v>
      </c>
      <c r="D89" s="136" t="s">
        <v>34</v>
      </c>
      <c r="E89" s="137" t="s">
        <v>31</v>
      </c>
      <c r="F89" s="138" t="s">
        <v>35</v>
      </c>
      <c r="G89" s="139" t="s">
        <v>31</v>
      </c>
      <c r="H89" s="138" t="s">
        <v>35</v>
      </c>
      <c r="I89" s="139" t="s">
        <v>31</v>
      </c>
      <c r="J89" s="140" t="s">
        <v>36</v>
      </c>
      <c r="K89" s="141" t="s">
        <v>31</v>
      </c>
      <c r="L89" s="131" t="s">
        <v>32</v>
      </c>
      <c r="M89" s="132" t="s">
        <v>31</v>
      </c>
    </row>
    <row r="90" spans="1:13" ht="14.1" customHeight="1" outlineLevel="1" x14ac:dyDescent="0.25">
      <c r="A90" s="3">
        <v>13</v>
      </c>
      <c r="C90" s="21" t="s">
        <v>9</v>
      </c>
      <c r="D90" s="136" t="s">
        <v>34</v>
      </c>
      <c r="E90" s="142"/>
      <c r="F90" s="134" t="s">
        <v>33</v>
      </c>
      <c r="G90" s="135" t="s">
        <v>31</v>
      </c>
      <c r="H90" s="8"/>
      <c r="I90" s="116"/>
      <c r="J90" s="140" t="s">
        <v>36</v>
      </c>
      <c r="K90" s="141" t="s">
        <v>31</v>
      </c>
      <c r="L90" s="143" t="s">
        <v>36</v>
      </c>
      <c r="M90" s="141" t="s">
        <v>31</v>
      </c>
    </row>
    <row r="91" spans="1:13" s="3" customFormat="1" ht="14.1" customHeight="1" outlineLevel="1" x14ac:dyDescent="0.25">
      <c r="A91" s="3">
        <v>13</v>
      </c>
      <c r="B91" s="16"/>
      <c r="C91" s="21" t="s">
        <v>10</v>
      </c>
      <c r="D91" s="144" t="s">
        <v>34</v>
      </c>
      <c r="E91" s="145"/>
      <c r="F91" s="85"/>
      <c r="G91" s="127"/>
      <c r="H91" s="9"/>
      <c r="I91" s="116"/>
      <c r="J91" s="9"/>
      <c r="K91" s="116"/>
      <c r="L91" s="143" t="s">
        <v>36</v>
      </c>
      <c r="M91" s="141" t="s">
        <v>31</v>
      </c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5">
      <c r="A94" s="3">
        <v>14</v>
      </c>
      <c r="C94" s="21" t="s">
        <v>7</v>
      </c>
      <c r="D94" s="129" t="s">
        <v>30</v>
      </c>
      <c r="E94" s="130" t="s">
        <v>31</v>
      </c>
      <c r="F94" s="68"/>
      <c r="G94" s="69"/>
      <c r="H94" s="131" t="s">
        <v>32</v>
      </c>
      <c r="I94" s="132" t="s">
        <v>31</v>
      </c>
      <c r="J94" s="134" t="s">
        <v>33</v>
      </c>
      <c r="K94" s="135" t="s">
        <v>31</v>
      </c>
      <c r="L94" s="8"/>
      <c r="M94" s="116"/>
    </row>
    <row r="95" spans="1:13" ht="14.1" customHeight="1" outlineLevel="1" x14ac:dyDescent="0.25">
      <c r="A95" s="3">
        <v>14</v>
      </c>
      <c r="C95" s="21" t="s">
        <v>8</v>
      </c>
      <c r="D95" s="136" t="s">
        <v>34</v>
      </c>
      <c r="E95" s="137" t="s">
        <v>31</v>
      </c>
      <c r="F95" s="138" t="s">
        <v>35</v>
      </c>
      <c r="G95" s="139" t="s">
        <v>31</v>
      </c>
      <c r="H95" s="138" t="s">
        <v>35</v>
      </c>
      <c r="I95" s="139" t="s">
        <v>31</v>
      </c>
      <c r="J95" s="140" t="s">
        <v>80</v>
      </c>
      <c r="K95" s="141" t="s">
        <v>31</v>
      </c>
      <c r="L95" s="131" t="s">
        <v>32</v>
      </c>
      <c r="M95" s="132" t="s">
        <v>31</v>
      </c>
    </row>
    <row r="96" spans="1:13" ht="14.1" customHeight="1" outlineLevel="1" x14ac:dyDescent="0.25">
      <c r="A96" s="3">
        <v>14</v>
      </c>
      <c r="C96" s="21" t="s">
        <v>9</v>
      </c>
      <c r="D96" s="136" t="s">
        <v>34</v>
      </c>
      <c r="E96" s="142"/>
      <c r="F96" s="134" t="s">
        <v>33</v>
      </c>
      <c r="G96" s="135" t="s">
        <v>31</v>
      </c>
      <c r="H96" s="8"/>
      <c r="I96" s="116"/>
      <c r="J96" s="140" t="s">
        <v>80</v>
      </c>
      <c r="K96" s="141" t="s">
        <v>31</v>
      </c>
      <c r="L96" s="140" t="s">
        <v>80</v>
      </c>
      <c r="M96" s="141" t="s">
        <v>31</v>
      </c>
    </row>
    <row r="97" spans="1:14" s="3" customFormat="1" ht="14.1" customHeight="1" outlineLevel="1" x14ac:dyDescent="0.25">
      <c r="A97" s="3">
        <v>14</v>
      </c>
      <c r="B97" s="16"/>
      <c r="C97" s="21" t="s">
        <v>10</v>
      </c>
      <c r="D97" s="144" t="s">
        <v>34</v>
      </c>
      <c r="E97" s="145"/>
      <c r="F97" s="85"/>
      <c r="G97" s="127"/>
      <c r="H97" s="9"/>
      <c r="I97" s="116"/>
      <c r="J97" s="9"/>
      <c r="K97" s="116"/>
      <c r="L97" s="140" t="s">
        <v>80</v>
      </c>
      <c r="M97" s="141" t="s">
        <v>31</v>
      </c>
    </row>
    <row r="98" spans="1:14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96">
        <f>K98+1</f>
        <v>43263</v>
      </c>
    </row>
    <row r="99" spans="1:14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4" ht="14.1" customHeight="1" outlineLevel="1" x14ac:dyDescent="0.25">
      <c r="A100" s="3">
        <v>15</v>
      </c>
      <c r="C100" s="21" t="s">
        <v>7</v>
      </c>
      <c r="D100" s="86"/>
      <c r="E100" s="87"/>
      <c r="F100" s="68"/>
      <c r="G100" s="69"/>
      <c r="J100" s="203" t="s">
        <v>33</v>
      </c>
      <c r="K100" s="135" t="s">
        <v>31</v>
      </c>
      <c r="L100" s="8"/>
      <c r="M100" s="116"/>
    </row>
    <row r="101" spans="1:14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204" t="s">
        <v>35</v>
      </c>
      <c r="G101" s="139" t="s">
        <v>31</v>
      </c>
      <c r="H101" s="204" t="s">
        <v>35</v>
      </c>
      <c r="I101" s="139" t="s">
        <v>31</v>
      </c>
      <c r="J101" s="143" t="s">
        <v>36</v>
      </c>
      <c r="K101" s="141" t="s">
        <v>31</v>
      </c>
      <c r="L101" s="131" t="s">
        <v>32</v>
      </c>
      <c r="M101" s="132" t="s">
        <v>31</v>
      </c>
    </row>
    <row r="102" spans="1:14" ht="14.1" customHeight="1" outlineLevel="1" x14ac:dyDescent="0.25">
      <c r="A102" s="3">
        <v>15</v>
      </c>
      <c r="C102" s="21" t="s">
        <v>9</v>
      </c>
      <c r="D102" s="89"/>
      <c r="E102" s="87"/>
      <c r="F102" s="203" t="s">
        <v>33</v>
      </c>
      <c r="G102" s="135" t="s">
        <v>31</v>
      </c>
      <c r="H102" s="204" t="s">
        <v>35</v>
      </c>
      <c r="I102" s="139" t="s">
        <v>31</v>
      </c>
      <c r="J102" s="143" t="s">
        <v>36</v>
      </c>
      <c r="K102" s="141" t="s">
        <v>31</v>
      </c>
      <c r="L102" s="143" t="s">
        <v>36</v>
      </c>
      <c r="M102" s="141" t="s">
        <v>31</v>
      </c>
    </row>
    <row r="103" spans="1:14" s="3" customFormat="1" ht="14.1" customHeight="1" outlineLevel="1" x14ac:dyDescent="0.25">
      <c r="A103" s="3">
        <v>15</v>
      </c>
      <c r="B103" s="125"/>
      <c r="C103" s="126" t="s">
        <v>10</v>
      </c>
      <c r="D103" s="89"/>
      <c r="E103" s="87"/>
      <c r="F103" s="85"/>
      <c r="G103" s="127"/>
      <c r="H103" s="85"/>
      <c r="I103" s="127"/>
      <c r="J103" s="85"/>
      <c r="K103" s="127"/>
      <c r="L103" s="206" t="s">
        <v>36</v>
      </c>
      <c r="M103" s="207" t="s">
        <v>31</v>
      </c>
    </row>
    <row r="104" spans="1:14" s="12" customFormat="1" ht="14.1" customHeight="1" outlineLevel="1" x14ac:dyDescent="0.2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9"/>
    </row>
    <row r="105" spans="1:14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4" s="3" customFormat="1" ht="14.1" customHeight="1" outlineLevel="1" x14ac:dyDescent="0.25">
      <c r="D106" s="228" t="s">
        <v>30</v>
      </c>
      <c r="E106" s="224">
        <f>COUNTIF(D4:M103, "Παθοφσ Α")</f>
        <v>37</v>
      </c>
      <c r="F106" s="225">
        <v>75</v>
      </c>
      <c r="G106" s="79"/>
      <c r="H106" s="78"/>
      <c r="I106" s="80"/>
      <c r="J106" s="78"/>
      <c r="K106" s="6"/>
      <c r="M106" s="98"/>
    </row>
    <row r="107" spans="1:14" s="3" customFormat="1" ht="14.1" customHeight="1" outlineLevel="1" x14ac:dyDescent="0.25">
      <c r="D107" s="229" t="s">
        <v>34</v>
      </c>
      <c r="E107" s="224">
        <f>COUNTIF(D4:M104, "ΤοπογΑνατ")</f>
        <v>39</v>
      </c>
      <c r="F107" s="226">
        <v>60</v>
      </c>
      <c r="G107" s="37"/>
      <c r="I107" s="6"/>
      <c r="K107" s="6"/>
      <c r="M107" s="6"/>
    </row>
    <row r="108" spans="1:14" s="3" customFormat="1" ht="14.1" customHeight="1" outlineLevel="1" x14ac:dyDescent="0.25">
      <c r="D108" s="230" t="s">
        <v>32</v>
      </c>
      <c r="E108" s="224">
        <f>COUNTIF(D4:M105, "Αγγλ Δ")</f>
        <v>15</v>
      </c>
      <c r="F108" s="225">
        <v>30</v>
      </c>
      <c r="G108" s="79"/>
      <c r="H108" s="80"/>
      <c r="I108" s="78"/>
      <c r="J108" s="78"/>
    </row>
    <row r="109" spans="1:14" s="3" customFormat="1" ht="14.1" customHeight="1" outlineLevel="1" x14ac:dyDescent="0.25">
      <c r="D109" s="231" t="s">
        <v>33</v>
      </c>
      <c r="E109" s="224">
        <f>COUNTIF(D4:M103, "Μικροβ Α")</f>
        <v>32</v>
      </c>
      <c r="F109" s="226">
        <v>60</v>
      </c>
      <c r="G109" s="90"/>
      <c r="H109" s="4"/>
    </row>
    <row r="110" spans="1:14" ht="14.1" customHeight="1" outlineLevel="1" x14ac:dyDescent="0.25">
      <c r="C110" s="50"/>
      <c r="D110" s="232" t="s">
        <v>37</v>
      </c>
      <c r="E110" s="224">
        <f>COUNTIF(D4:M103, "Ιστορ Χειρ")</f>
        <v>0</v>
      </c>
      <c r="F110" s="227">
        <v>15</v>
      </c>
      <c r="G110" s="93"/>
      <c r="H110" s="92"/>
      <c r="I110" s="94"/>
      <c r="J110" s="92"/>
      <c r="K110" s="92"/>
      <c r="L110" s="92"/>
      <c r="M110" s="3"/>
      <c r="N110" s="3"/>
    </row>
    <row r="111" spans="1:14" ht="14.1" customHeight="1" outlineLevel="1" x14ac:dyDescent="0.25">
      <c r="C111" s="50"/>
      <c r="D111" s="233" t="s">
        <v>35</v>
      </c>
      <c r="E111" s="224">
        <f>COUNTIF(D4:M103, "Φυσιολ Γ")</f>
        <v>30</v>
      </c>
      <c r="F111" s="227">
        <v>60</v>
      </c>
      <c r="G111" s="92"/>
      <c r="H111" s="92"/>
      <c r="I111" s="92"/>
      <c r="J111" s="92"/>
      <c r="K111" s="92"/>
      <c r="L111" s="92"/>
      <c r="M111" s="3"/>
      <c r="N111" s="3"/>
    </row>
    <row r="112" spans="1:14" ht="14.1" customHeight="1" outlineLevel="1" x14ac:dyDescent="0.25">
      <c r="C112" s="50"/>
      <c r="D112" s="234" t="s">
        <v>36</v>
      </c>
      <c r="E112" s="224">
        <f>COUNTIF(D4:M103, "Ιστολ Β")</f>
        <v>34</v>
      </c>
      <c r="F112" s="226">
        <v>45</v>
      </c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 x14ac:dyDescent="0.25">
      <c r="C113" s="50"/>
      <c r="D113" s="235" t="s">
        <v>74</v>
      </c>
      <c r="E113" s="224">
        <f>COUNTIF(D4:M103, "Ενδ-ΚλινΑπ")</f>
        <v>8</v>
      </c>
      <c r="F113" s="223">
        <v>15</v>
      </c>
      <c r="G113" s="75"/>
      <c r="H113" s="75"/>
      <c r="I113" s="75"/>
      <c r="J113" s="75"/>
      <c r="K113" s="75"/>
      <c r="L113" s="75"/>
      <c r="M113" s="75"/>
      <c r="N113" s="3"/>
    </row>
    <row r="114" spans="2:14" ht="14.1" customHeight="1" outlineLevel="1" x14ac:dyDescent="0.25">
      <c r="B114" s="71"/>
      <c r="C114" s="50"/>
      <c r="D114" s="251" t="s">
        <v>80</v>
      </c>
      <c r="E114" s="224">
        <f>COUNTIF(D5:M104, "Εμβρυολ Β")</f>
        <v>24</v>
      </c>
      <c r="F114" s="252">
        <v>15</v>
      </c>
      <c r="G114" s="75"/>
      <c r="H114" s="75"/>
      <c r="I114" s="75"/>
      <c r="J114" s="75"/>
      <c r="K114" s="75"/>
      <c r="L114" s="75"/>
      <c r="M114" s="75"/>
      <c r="N114" s="3"/>
    </row>
    <row r="115" spans="2:14" ht="14.1" customHeight="1" x14ac:dyDescent="0.2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r:id="rId1"/>
  <headerFooter alignWithMargins="0">
    <oddHeader xml:space="preserve">&amp;R&amp;"Book Antiqua,Κανονικά"4ο Εξάμηνο 2019-20
</oddHeader>
    <oddFooter>&amp;R&amp;"Arial,Regular" &amp;P / &amp;N</oddFooter>
  </headerFooter>
  <rowBreaks count="1" manualBreakCount="1">
    <brk id="5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5"/>
  <sheetViews>
    <sheetView view="pageBreakPreview" zoomScaleNormal="90" workbookViewId="0">
      <pane xSplit="3" ySplit="1" topLeftCell="D38" activePane="bottomRight" state="frozenSplit"/>
      <selection activeCell="N89" sqref="N89"/>
      <selection pane="topRight" activeCell="N89" sqref="N89"/>
      <selection pane="bottomLeft" activeCell="N89" sqref="N89"/>
      <selection pane="bottomRight" activeCell="F123" sqref="F123:F124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5">
      <c r="A4" s="3">
        <v>1</v>
      </c>
      <c r="C4" s="21" t="s">
        <v>7</v>
      </c>
      <c r="D4" s="148" t="s">
        <v>38</v>
      </c>
      <c r="E4" s="149" t="s">
        <v>39</v>
      </c>
      <c r="F4" s="150" t="s">
        <v>40</v>
      </c>
      <c r="G4" s="139" t="s">
        <v>79</v>
      </c>
      <c r="H4" s="148" t="s">
        <v>38</v>
      </c>
      <c r="I4" s="149" t="s">
        <v>39</v>
      </c>
      <c r="J4" s="150" t="s">
        <v>40</v>
      </c>
      <c r="K4" s="139" t="s">
        <v>79</v>
      </c>
      <c r="L4" s="150" t="s">
        <v>40</v>
      </c>
      <c r="M4" s="139" t="s">
        <v>79</v>
      </c>
      <c r="N4" s="3"/>
    </row>
    <row r="5" spans="1:16" ht="14.1" customHeight="1" outlineLevel="1" x14ac:dyDescent="0.25">
      <c r="A5" s="3">
        <v>1</v>
      </c>
      <c r="C5" s="21" t="s">
        <v>8</v>
      </c>
      <c r="D5" s="148" t="s">
        <v>38</v>
      </c>
      <c r="E5" s="149" t="s">
        <v>39</v>
      </c>
      <c r="F5" s="148" t="s">
        <v>38</v>
      </c>
      <c r="G5" s="149" t="s">
        <v>39</v>
      </c>
      <c r="H5" s="151" t="s">
        <v>41</v>
      </c>
      <c r="I5" s="152" t="s">
        <v>79</v>
      </c>
      <c r="J5" s="153" t="s">
        <v>42</v>
      </c>
      <c r="K5" s="154" t="s">
        <v>39</v>
      </c>
      <c r="L5" s="151" t="s">
        <v>41</v>
      </c>
      <c r="M5" s="152" t="s">
        <v>79</v>
      </c>
      <c r="N5" s="3"/>
    </row>
    <row r="6" spans="1:16" ht="14.1" customHeight="1" outlineLevel="1" x14ac:dyDescent="0.25">
      <c r="A6" s="3">
        <v>1</v>
      </c>
      <c r="C6" s="21" t="s">
        <v>9</v>
      </c>
      <c r="D6" s="151" t="s">
        <v>41</v>
      </c>
      <c r="E6" s="152" t="s">
        <v>79</v>
      </c>
      <c r="F6" s="148" t="s">
        <v>38</v>
      </c>
      <c r="G6" s="149" t="s">
        <v>39</v>
      </c>
      <c r="H6" s="8"/>
      <c r="I6" s="116"/>
      <c r="J6" s="155" t="s">
        <v>43</v>
      </c>
      <c r="K6" s="156" t="s">
        <v>39</v>
      </c>
      <c r="L6" s="153" t="s">
        <v>42</v>
      </c>
      <c r="M6" s="154" t="s">
        <v>39</v>
      </c>
      <c r="N6" s="3"/>
    </row>
    <row r="7" spans="1:16" s="3" customFormat="1" ht="14.1" customHeight="1" outlineLevel="1" x14ac:dyDescent="0.25">
      <c r="A7" s="3">
        <v>1</v>
      </c>
      <c r="B7" s="16"/>
      <c r="C7" s="21" t="s">
        <v>10</v>
      </c>
      <c r="D7" s="157" t="s">
        <v>44</v>
      </c>
      <c r="E7" s="158" t="s">
        <v>39</v>
      </c>
      <c r="F7" s="249" t="s">
        <v>76</v>
      </c>
      <c r="G7" s="249" t="s">
        <v>77</v>
      </c>
      <c r="H7" s="9"/>
      <c r="I7" s="116"/>
      <c r="J7" s="159" t="s">
        <v>45</v>
      </c>
      <c r="K7" s="160" t="s">
        <v>39</v>
      </c>
      <c r="L7" s="190" t="s">
        <v>75</v>
      </c>
      <c r="M7" s="191" t="s">
        <v>21</v>
      </c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5">
      <c r="A10" s="3">
        <v>2</v>
      </c>
      <c r="C10" s="21" t="s">
        <v>7</v>
      </c>
      <c r="D10" s="148" t="s">
        <v>38</v>
      </c>
      <c r="E10" s="149" t="s">
        <v>39</v>
      </c>
      <c r="F10" s="150" t="s">
        <v>40</v>
      </c>
      <c r="G10" s="139" t="s">
        <v>79</v>
      </c>
      <c r="H10" s="148" t="s">
        <v>38</v>
      </c>
      <c r="I10" s="149" t="s">
        <v>39</v>
      </c>
      <c r="J10" s="150" t="s">
        <v>40</v>
      </c>
      <c r="K10" s="139" t="s">
        <v>79</v>
      </c>
      <c r="L10" s="150" t="s">
        <v>40</v>
      </c>
      <c r="M10" s="139" t="s">
        <v>79</v>
      </c>
      <c r="N10" s="3"/>
    </row>
    <row r="11" spans="1:16" ht="14.1" customHeight="1" outlineLevel="1" x14ac:dyDescent="0.25">
      <c r="A11" s="3">
        <v>2</v>
      </c>
      <c r="C11" s="21" t="s">
        <v>8</v>
      </c>
      <c r="D11" s="148" t="s">
        <v>38</v>
      </c>
      <c r="E11" s="149" t="s">
        <v>39</v>
      </c>
      <c r="F11" s="148" t="s">
        <v>38</v>
      </c>
      <c r="G11" s="149" t="s">
        <v>39</v>
      </c>
      <c r="H11" s="151" t="s">
        <v>41</v>
      </c>
      <c r="I11" s="152" t="s">
        <v>79</v>
      </c>
      <c r="J11" s="153" t="s">
        <v>42</v>
      </c>
      <c r="K11" s="154" t="s">
        <v>39</v>
      </c>
      <c r="L11" s="151" t="s">
        <v>41</v>
      </c>
      <c r="M11" s="152" t="s">
        <v>79</v>
      </c>
      <c r="N11" s="3"/>
    </row>
    <row r="12" spans="1:16" ht="14.1" customHeight="1" outlineLevel="1" x14ac:dyDescent="0.25">
      <c r="A12" s="3">
        <v>2</v>
      </c>
      <c r="C12" s="21" t="s">
        <v>9</v>
      </c>
      <c r="D12" s="151" t="s">
        <v>41</v>
      </c>
      <c r="E12" s="152" t="s">
        <v>79</v>
      </c>
      <c r="F12" s="148" t="s">
        <v>38</v>
      </c>
      <c r="G12" s="149" t="s">
        <v>39</v>
      </c>
      <c r="H12" s="8"/>
      <c r="I12" s="116"/>
      <c r="J12" s="155" t="s">
        <v>43</v>
      </c>
      <c r="K12" s="156" t="s">
        <v>39</v>
      </c>
      <c r="L12" s="153" t="s">
        <v>42</v>
      </c>
      <c r="M12" s="154" t="s">
        <v>39</v>
      </c>
      <c r="N12" s="3"/>
    </row>
    <row r="13" spans="1:16" s="3" customFormat="1" ht="14.1" customHeight="1" outlineLevel="1" x14ac:dyDescent="0.25">
      <c r="A13" s="3">
        <v>2</v>
      </c>
      <c r="B13" s="16"/>
      <c r="C13" s="21" t="s">
        <v>10</v>
      </c>
      <c r="D13" s="157" t="s">
        <v>44</v>
      </c>
      <c r="E13" s="158" t="s">
        <v>39</v>
      </c>
      <c r="F13" s="249" t="s">
        <v>76</v>
      </c>
      <c r="G13" s="249" t="s">
        <v>77</v>
      </c>
      <c r="H13" s="9"/>
      <c r="I13" s="116"/>
      <c r="J13" s="159" t="s">
        <v>45</v>
      </c>
      <c r="K13" s="160" t="s">
        <v>39</v>
      </c>
      <c r="L13" s="190" t="s">
        <v>75</v>
      </c>
      <c r="M13" s="191" t="s">
        <v>21</v>
      </c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150" t="s">
        <v>40</v>
      </c>
      <c r="G16" s="139" t="s">
        <v>79</v>
      </c>
      <c r="H16" s="148" t="s">
        <v>38</v>
      </c>
      <c r="I16" s="149" t="s">
        <v>39</v>
      </c>
      <c r="J16" s="150" t="s">
        <v>40</v>
      </c>
      <c r="K16" s="139" t="s">
        <v>79</v>
      </c>
      <c r="L16" s="150" t="s">
        <v>40</v>
      </c>
      <c r="M16" s="139" t="s">
        <v>79</v>
      </c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148" t="s">
        <v>38</v>
      </c>
      <c r="G17" s="149" t="s">
        <v>39</v>
      </c>
      <c r="H17" s="151" t="s">
        <v>41</v>
      </c>
      <c r="I17" s="152" t="s">
        <v>79</v>
      </c>
      <c r="J17" s="153" t="s">
        <v>42</v>
      </c>
      <c r="K17" s="154" t="s">
        <v>39</v>
      </c>
      <c r="L17" s="151" t="s">
        <v>41</v>
      </c>
      <c r="M17" s="152" t="s">
        <v>79</v>
      </c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148" t="s">
        <v>38</v>
      </c>
      <c r="G18" s="149" t="s">
        <v>39</v>
      </c>
      <c r="H18" s="8"/>
      <c r="I18" s="116"/>
      <c r="J18" s="155" t="s">
        <v>43</v>
      </c>
      <c r="K18" s="156" t="s">
        <v>39</v>
      </c>
      <c r="L18" s="153" t="s">
        <v>42</v>
      </c>
      <c r="M18" s="154" t="s">
        <v>39</v>
      </c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F19" s="249" t="s">
        <v>76</v>
      </c>
      <c r="G19" s="249" t="s">
        <v>77</v>
      </c>
      <c r="H19" s="9"/>
      <c r="I19" s="116"/>
      <c r="J19" s="159" t="s">
        <v>45</v>
      </c>
      <c r="K19" s="160" t="s">
        <v>39</v>
      </c>
      <c r="L19" s="190" t="s">
        <v>75</v>
      </c>
      <c r="M19" s="191" t="s">
        <v>21</v>
      </c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5">
      <c r="A22" s="3">
        <v>4</v>
      </c>
      <c r="C22" s="21" t="s">
        <v>7</v>
      </c>
      <c r="D22" s="148" t="s">
        <v>38</v>
      </c>
      <c r="E22" s="149" t="s">
        <v>39</v>
      </c>
      <c r="F22" s="150" t="s">
        <v>40</v>
      </c>
      <c r="G22" s="139" t="s">
        <v>79</v>
      </c>
      <c r="H22" s="148" t="s">
        <v>38</v>
      </c>
      <c r="I22" s="149" t="s">
        <v>39</v>
      </c>
      <c r="J22" s="150" t="s">
        <v>40</v>
      </c>
      <c r="K22" s="139" t="s">
        <v>79</v>
      </c>
      <c r="L22" s="150" t="s">
        <v>40</v>
      </c>
      <c r="M22" s="139" t="s">
        <v>79</v>
      </c>
      <c r="N22" s="3"/>
      <c r="O22" s="33"/>
      <c r="P22" s="32"/>
      <c r="Q22" s="20"/>
    </row>
    <row r="23" spans="1:17" ht="14.1" customHeight="1" outlineLevel="1" x14ac:dyDescent="0.25">
      <c r="A23" s="3">
        <v>4</v>
      </c>
      <c r="C23" s="21" t="s">
        <v>8</v>
      </c>
      <c r="D23" s="148" t="s">
        <v>38</v>
      </c>
      <c r="E23" s="149" t="s">
        <v>39</v>
      </c>
      <c r="F23" s="148" t="s">
        <v>38</v>
      </c>
      <c r="G23" s="149" t="s">
        <v>39</v>
      </c>
      <c r="H23" s="151" t="s">
        <v>41</v>
      </c>
      <c r="I23" s="152" t="s">
        <v>79</v>
      </c>
      <c r="J23" s="153" t="s">
        <v>42</v>
      </c>
      <c r="K23" s="154" t="s">
        <v>39</v>
      </c>
      <c r="L23" s="151" t="s">
        <v>41</v>
      </c>
      <c r="M23" s="152" t="s">
        <v>79</v>
      </c>
      <c r="N23" s="3"/>
      <c r="O23" s="33"/>
      <c r="P23" s="32"/>
      <c r="Q23" s="20"/>
    </row>
    <row r="24" spans="1:17" ht="14.1" customHeight="1" outlineLevel="1" x14ac:dyDescent="0.25">
      <c r="A24" s="3">
        <v>4</v>
      </c>
      <c r="C24" s="21" t="s">
        <v>9</v>
      </c>
      <c r="D24" s="151" t="s">
        <v>41</v>
      </c>
      <c r="E24" s="152" t="s">
        <v>79</v>
      </c>
      <c r="F24" s="148" t="s">
        <v>38</v>
      </c>
      <c r="G24" s="149" t="s">
        <v>39</v>
      </c>
      <c r="H24" s="8"/>
      <c r="I24" s="116"/>
      <c r="J24" s="155" t="s">
        <v>43</v>
      </c>
      <c r="K24" s="156" t="s">
        <v>39</v>
      </c>
      <c r="L24" s="153" t="s">
        <v>42</v>
      </c>
      <c r="M24" s="154" t="s">
        <v>39</v>
      </c>
      <c r="N24" s="3"/>
      <c r="O24" s="33"/>
      <c r="P24" s="32"/>
      <c r="Q24" s="20"/>
    </row>
    <row r="25" spans="1:17" s="3" customFormat="1" ht="14.1" customHeight="1" outlineLevel="1" x14ac:dyDescent="0.25">
      <c r="A25" s="3">
        <v>4</v>
      </c>
      <c r="B25" s="16"/>
      <c r="C25" s="21" t="s">
        <v>10</v>
      </c>
      <c r="D25" s="157" t="s">
        <v>44</v>
      </c>
      <c r="E25" s="158" t="s">
        <v>39</v>
      </c>
      <c r="F25" s="249" t="s">
        <v>76</v>
      </c>
      <c r="G25" s="249" t="s">
        <v>77</v>
      </c>
      <c r="H25" s="9"/>
      <c r="I25" s="116"/>
      <c r="J25" s="159" t="s">
        <v>45</v>
      </c>
      <c r="K25" s="160" t="s">
        <v>39</v>
      </c>
      <c r="L25" s="190" t="s">
        <v>75</v>
      </c>
      <c r="M25" s="191" t="s">
        <v>21</v>
      </c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5">
      <c r="A28" s="3">
        <v>5</v>
      </c>
      <c r="C28" s="21" t="s">
        <v>7</v>
      </c>
      <c r="D28" s="148" t="s">
        <v>38</v>
      </c>
      <c r="E28" s="149" t="s">
        <v>39</v>
      </c>
      <c r="F28" s="150" t="s">
        <v>40</v>
      </c>
      <c r="G28" s="139" t="s">
        <v>79</v>
      </c>
      <c r="H28" s="148" t="s">
        <v>38</v>
      </c>
      <c r="I28" s="149" t="s">
        <v>39</v>
      </c>
      <c r="J28" s="150" t="s">
        <v>40</v>
      </c>
      <c r="K28" s="139" t="s">
        <v>79</v>
      </c>
      <c r="L28" s="150" t="s">
        <v>40</v>
      </c>
      <c r="M28" s="139" t="s">
        <v>79</v>
      </c>
      <c r="N28" s="3"/>
    </row>
    <row r="29" spans="1:17" ht="14.1" customHeight="1" outlineLevel="1" x14ac:dyDescent="0.25">
      <c r="A29" s="3">
        <v>5</v>
      </c>
      <c r="C29" s="21" t="s">
        <v>8</v>
      </c>
      <c r="D29" s="148" t="s">
        <v>38</v>
      </c>
      <c r="E29" s="149" t="s">
        <v>39</v>
      </c>
      <c r="F29" s="148" t="s">
        <v>38</v>
      </c>
      <c r="G29" s="149" t="s">
        <v>39</v>
      </c>
      <c r="H29" s="151" t="s">
        <v>41</v>
      </c>
      <c r="I29" s="152" t="s">
        <v>79</v>
      </c>
      <c r="J29" s="153" t="s">
        <v>42</v>
      </c>
      <c r="K29" s="154" t="s">
        <v>39</v>
      </c>
      <c r="L29" s="151" t="s">
        <v>41</v>
      </c>
      <c r="M29" s="152" t="s">
        <v>79</v>
      </c>
      <c r="N29" s="3"/>
    </row>
    <row r="30" spans="1:17" ht="14.1" customHeight="1" outlineLevel="1" x14ac:dyDescent="0.25">
      <c r="A30" s="3">
        <v>5</v>
      </c>
      <c r="C30" s="21" t="s">
        <v>9</v>
      </c>
      <c r="D30" s="151" t="s">
        <v>41</v>
      </c>
      <c r="E30" s="152" t="s">
        <v>79</v>
      </c>
      <c r="F30" s="148" t="s">
        <v>38</v>
      </c>
      <c r="G30" s="149" t="s">
        <v>39</v>
      </c>
      <c r="H30" s="8"/>
      <c r="I30" s="116"/>
      <c r="J30" s="155" t="s">
        <v>43</v>
      </c>
      <c r="K30" s="156" t="s">
        <v>39</v>
      </c>
      <c r="L30" s="153" t="s">
        <v>42</v>
      </c>
      <c r="M30" s="154" t="s">
        <v>39</v>
      </c>
      <c r="N30" s="3"/>
    </row>
    <row r="31" spans="1:17" s="3" customFormat="1" ht="14.1" customHeight="1" outlineLevel="1" x14ac:dyDescent="0.25">
      <c r="A31" s="3">
        <v>5</v>
      </c>
      <c r="B31" s="16"/>
      <c r="C31" s="21" t="s">
        <v>10</v>
      </c>
      <c r="D31" s="157" t="s">
        <v>44</v>
      </c>
      <c r="E31" s="158" t="s">
        <v>39</v>
      </c>
      <c r="F31" s="249" t="s">
        <v>76</v>
      </c>
      <c r="G31" s="249" t="s">
        <v>77</v>
      </c>
      <c r="H31" s="9"/>
      <c r="I31" s="116"/>
      <c r="J31" s="159" t="s">
        <v>45</v>
      </c>
      <c r="K31" s="160" t="s">
        <v>39</v>
      </c>
      <c r="L31" s="190" t="s">
        <v>75</v>
      </c>
      <c r="M31" s="191" t="s">
        <v>21</v>
      </c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D34" s="148" t="s">
        <v>38</v>
      </c>
      <c r="E34" s="149" t="s">
        <v>39</v>
      </c>
      <c r="F34" s="150" t="s">
        <v>40</v>
      </c>
      <c r="G34" s="139" t="s">
        <v>47</v>
      </c>
      <c r="H34" s="86"/>
      <c r="I34" s="87"/>
      <c r="J34" s="150" t="s">
        <v>40</v>
      </c>
      <c r="K34" s="139" t="s">
        <v>47</v>
      </c>
      <c r="L34" s="150" t="s">
        <v>40</v>
      </c>
      <c r="M34" s="139" t="s">
        <v>47</v>
      </c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D35" s="148" t="s">
        <v>38</v>
      </c>
      <c r="E35" s="149" t="s">
        <v>39</v>
      </c>
      <c r="F35" s="148" t="s">
        <v>38</v>
      </c>
      <c r="G35" s="149" t="s">
        <v>39</v>
      </c>
      <c r="H35" s="88" t="s">
        <v>18</v>
      </c>
      <c r="I35" s="87"/>
      <c r="J35" s="153" t="s">
        <v>42</v>
      </c>
      <c r="K35" s="154" t="s">
        <v>39</v>
      </c>
      <c r="L35" s="151" t="s">
        <v>41</v>
      </c>
      <c r="M35" s="152" t="s">
        <v>79</v>
      </c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D36" s="151" t="s">
        <v>41</v>
      </c>
      <c r="E36" s="152" t="s">
        <v>79</v>
      </c>
      <c r="F36" s="148" t="s">
        <v>38</v>
      </c>
      <c r="G36" s="149" t="s">
        <v>39</v>
      </c>
      <c r="H36" s="89"/>
      <c r="I36" s="87"/>
      <c r="J36" s="155" t="s">
        <v>43</v>
      </c>
      <c r="K36" s="156" t="s">
        <v>39</v>
      </c>
      <c r="L36" s="153" t="s">
        <v>42</v>
      </c>
      <c r="M36" s="154" t="s">
        <v>39</v>
      </c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157" t="s">
        <v>44</v>
      </c>
      <c r="E37" s="158" t="s">
        <v>39</v>
      </c>
      <c r="F37" s="249" t="s">
        <v>76</v>
      </c>
      <c r="G37" s="249" t="s">
        <v>77</v>
      </c>
      <c r="H37" s="89"/>
      <c r="I37" s="87"/>
      <c r="J37" s="159" t="s">
        <v>45</v>
      </c>
      <c r="K37" s="160" t="s">
        <v>39</v>
      </c>
      <c r="L37" s="190" t="s">
        <v>75</v>
      </c>
      <c r="M37" s="191" t="s">
        <v>21</v>
      </c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5">
      <c r="A40" s="3">
        <v>7</v>
      </c>
      <c r="C40" s="21" t="s">
        <v>7</v>
      </c>
      <c r="D40" s="148" t="s">
        <v>38</v>
      </c>
      <c r="E40" s="149" t="s">
        <v>39</v>
      </c>
      <c r="F40" s="172" t="s">
        <v>40</v>
      </c>
      <c r="G40" s="139" t="s">
        <v>47</v>
      </c>
      <c r="H40" s="148" t="s">
        <v>38</v>
      </c>
      <c r="I40" s="149" t="s">
        <v>39</v>
      </c>
      <c r="J40" s="172" t="s">
        <v>40</v>
      </c>
      <c r="K40" s="139" t="s">
        <v>47</v>
      </c>
      <c r="L40" s="172" t="s">
        <v>40</v>
      </c>
      <c r="M40" s="139" t="s">
        <v>47</v>
      </c>
      <c r="N40" s="3"/>
    </row>
    <row r="41" spans="1:16" ht="14.1" customHeight="1" outlineLevel="1" x14ac:dyDescent="0.25">
      <c r="A41" s="3">
        <v>7</v>
      </c>
      <c r="C41" s="21" t="s">
        <v>8</v>
      </c>
      <c r="D41" s="148" t="s">
        <v>38</v>
      </c>
      <c r="E41" s="149" t="s">
        <v>39</v>
      </c>
      <c r="F41" s="148" t="s">
        <v>38</v>
      </c>
      <c r="G41" s="149" t="s">
        <v>39</v>
      </c>
      <c r="H41" s="151" t="s">
        <v>41</v>
      </c>
      <c r="I41" s="152" t="s">
        <v>79</v>
      </c>
      <c r="J41" s="208" t="s">
        <v>42</v>
      </c>
      <c r="K41" s="154" t="s">
        <v>39</v>
      </c>
      <c r="L41" s="151" t="s">
        <v>41</v>
      </c>
      <c r="M41" s="152" t="s">
        <v>79</v>
      </c>
      <c r="N41" s="3"/>
    </row>
    <row r="42" spans="1:16" ht="14.1" customHeight="1" outlineLevel="1" x14ac:dyDescent="0.25">
      <c r="A42" s="3">
        <v>7</v>
      </c>
      <c r="C42" s="21" t="s">
        <v>9</v>
      </c>
      <c r="D42" s="151" t="s">
        <v>41</v>
      </c>
      <c r="E42" s="152" t="s">
        <v>79</v>
      </c>
      <c r="F42" s="148" t="s">
        <v>38</v>
      </c>
      <c r="G42" s="149" t="s">
        <v>39</v>
      </c>
      <c r="H42" s="9"/>
      <c r="I42" s="116"/>
      <c r="J42" s="155" t="s">
        <v>43</v>
      </c>
      <c r="K42" s="156" t="s">
        <v>39</v>
      </c>
      <c r="L42" s="208" t="s">
        <v>42</v>
      </c>
      <c r="M42" s="154" t="s">
        <v>39</v>
      </c>
      <c r="N42" s="3"/>
    </row>
    <row r="43" spans="1:16" s="3" customFormat="1" ht="14.1" customHeight="1" outlineLevel="1" x14ac:dyDescent="0.25">
      <c r="A43" s="3">
        <v>7</v>
      </c>
      <c r="B43" s="16"/>
      <c r="C43" s="21" t="s">
        <v>10</v>
      </c>
      <c r="D43" s="157" t="s">
        <v>44</v>
      </c>
      <c r="E43" s="209" t="s">
        <v>39</v>
      </c>
      <c r="F43" s="249" t="s">
        <v>76</v>
      </c>
      <c r="G43" s="249" t="s">
        <v>77</v>
      </c>
      <c r="H43" s="85"/>
      <c r="I43" s="127"/>
      <c r="J43" s="159" t="s">
        <v>45</v>
      </c>
      <c r="K43" s="160" t="s">
        <v>39</v>
      </c>
      <c r="L43" s="190" t="s">
        <v>75</v>
      </c>
      <c r="M43" s="210" t="s">
        <v>21</v>
      </c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5">
      <c r="A46" s="3">
        <v>8</v>
      </c>
      <c r="C46" s="21" t="s">
        <v>7</v>
      </c>
      <c r="D46" s="148" t="s">
        <v>38</v>
      </c>
      <c r="E46" s="149" t="s">
        <v>39</v>
      </c>
      <c r="F46" s="172" t="s">
        <v>40</v>
      </c>
      <c r="G46" s="139" t="s">
        <v>47</v>
      </c>
      <c r="H46" s="148" t="s">
        <v>38</v>
      </c>
      <c r="I46" s="149" t="s">
        <v>39</v>
      </c>
      <c r="J46" s="172" t="s">
        <v>40</v>
      </c>
      <c r="K46" s="139" t="s">
        <v>47</v>
      </c>
      <c r="L46" s="172" t="s">
        <v>40</v>
      </c>
      <c r="M46" s="139" t="s">
        <v>47</v>
      </c>
      <c r="O46" s="38"/>
      <c r="P46" s="39"/>
    </row>
    <row r="47" spans="1:16" ht="14.1" customHeight="1" outlineLevel="1" x14ac:dyDescent="0.25">
      <c r="A47" s="3">
        <v>8</v>
      </c>
      <c r="C47" s="21" t="s">
        <v>8</v>
      </c>
      <c r="D47" s="148" t="s">
        <v>38</v>
      </c>
      <c r="E47" s="149" t="s">
        <v>39</v>
      </c>
      <c r="F47" s="148" t="s">
        <v>38</v>
      </c>
      <c r="G47" s="149" t="s">
        <v>39</v>
      </c>
      <c r="H47" s="151" t="s">
        <v>41</v>
      </c>
      <c r="I47" s="152" t="s">
        <v>79</v>
      </c>
      <c r="J47" s="208" t="s">
        <v>42</v>
      </c>
      <c r="K47" s="154" t="s">
        <v>39</v>
      </c>
      <c r="L47" s="151" t="s">
        <v>41</v>
      </c>
      <c r="M47" s="152" t="s">
        <v>79</v>
      </c>
      <c r="O47" s="38"/>
      <c r="P47" s="39"/>
    </row>
    <row r="48" spans="1:16" ht="14.1" customHeight="1" outlineLevel="1" x14ac:dyDescent="0.25">
      <c r="A48" s="3">
        <v>8</v>
      </c>
      <c r="C48" s="21" t="s">
        <v>9</v>
      </c>
      <c r="D48" s="151" t="s">
        <v>41</v>
      </c>
      <c r="E48" s="152" t="s">
        <v>79</v>
      </c>
      <c r="F48" s="148" t="s">
        <v>38</v>
      </c>
      <c r="G48" s="149" t="s">
        <v>39</v>
      </c>
      <c r="H48" s="9"/>
      <c r="I48" s="116"/>
      <c r="J48" s="155" t="s">
        <v>43</v>
      </c>
      <c r="K48" s="156" t="s">
        <v>39</v>
      </c>
      <c r="L48" s="208" t="s">
        <v>42</v>
      </c>
      <c r="M48" s="154" t="s">
        <v>39</v>
      </c>
      <c r="O48" s="40"/>
      <c r="P48" s="39"/>
    </row>
    <row r="49" spans="1:18" s="3" customFormat="1" ht="14.1" customHeight="1" outlineLevel="1" x14ac:dyDescent="0.25">
      <c r="A49" s="3">
        <v>8</v>
      </c>
      <c r="B49" s="16"/>
      <c r="C49" s="21" t="s">
        <v>10</v>
      </c>
      <c r="D49" s="157" t="s">
        <v>44</v>
      </c>
      <c r="E49" s="209" t="s">
        <v>39</v>
      </c>
      <c r="F49" s="116"/>
      <c r="G49" s="127"/>
      <c r="H49" s="85"/>
      <c r="I49" s="127"/>
      <c r="J49" s="159" t="s">
        <v>45</v>
      </c>
      <c r="K49" s="160" t="s">
        <v>39</v>
      </c>
      <c r="L49" s="190" t="s">
        <v>75</v>
      </c>
      <c r="M49" s="210" t="s">
        <v>21</v>
      </c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30" t="s">
        <v>6</v>
      </c>
      <c r="M50" s="96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D64" s="148" t="s">
        <v>38</v>
      </c>
      <c r="E64" s="149" t="s">
        <v>39</v>
      </c>
      <c r="F64" s="172" t="s">
        <v>40</v>
      </c>
      <c r="G64" s="139" t="s">
        <v>47</v>
      </c>
      <c r="H64" s="148" t="s">
        <v>38</v>
      </c>
      <c r="I64" s="149" t="s">
        <v>39</v>
      </c>
      <c r="J64" s="172" t="s">
        <v>40</v>
      </c>
      <c r="K64" s="139" t="s">
        <v>47</v>
      </c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D65" s="148" t="s">
        <v>38</v>
      </c>
      <c r="E65" s="149" t="s">
        <v>39</v>
      </c>
      <c r="F65" s="148" t="s">
        <v>38</v>
      </c>
      <c r="G65" s="149" t="s">
        <v>39</v>
      </c>
      <c r="H65" s="151" t="s">
        <v>41</v>
      </c>
      <c r="I65" s="152" t="s">
        <v>79</v>
      </c>
      <c r="J65" s="208" t="s">
        <v>42</v>
      </c>
      <c r="K65" s="154" t="s">
        <v>39</v>
      </c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D66" s="151" t="s">
        <v>41</v>
      </c>
      <c r="E66" s="152" t="s">
        <v>79</v>
      </c>
      <c r="F66" s="148" t="s">
        <v>38</v>
      </c>
      <c r="G66" s="149" t="s">
        <v>39</v>
      </c>
      <c r="H66" s="9"/>
      <c r="I66" s="116"/>
      <c r="J66" s="155" t="s">
        <v>43</v>
      </c>
      <c r="K66" s="156" t="s">
        <v>39</v>
      </c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D67" s="157" t="s">
        <v>44</v>
      </c>
      <c r="E67" s="209" t="s">
        <v>39</v>
      </c>
      <c r="F67" s="116"/>
      <c r="G67" s="127"/>
      <c r="H67" s="85"/>
      <c r="I67" s="127"/>
      <c r="J67" s="159" t="s">
        <v>45</v>
      </c>
      <c r="K67" s="160" t="s">
        <v>39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5">
      <c r="A70" s="3">
        <v>0</v>
      </c>
      <c r="C70" s="21" t="s">
        <v>7</v>
      </c>
      <c r="D70" s="148" t="s">
        <v>38</v>
      </c>
      <c r="E70" s="149" t="s">
        <v>39</v>
      </c>
      <c r="F70" s="150" t="s">
        <v>40</v>
      </c>
      <c r="G70" s="139" t="s">
        <v>47</v>
      </c>
      <c r="H70" s="148" t="s">
        <v>38</v>
      </c>
      <c r="I70" s="149" t="s">
        <v>39</v>
      </c>
      <c r="J70" s="150" t="s">
        <v>40</v>
      </c>
      <c r="K70" s="139" t="s">
        <v>47</v>
      </c>
      <c r="L70" s="150" t="s">
        <v>40</v>
      </c>
      <c r="M70" s="139" t="s">
        <v>47</v>
      </c>
    </row>
    <row r="71" spans="1:15" ht="14.1" customHeight="1" outlineLevel="1" x14ac:dyDescent="0.25">
      <c r="A71" s="3">
        <v>0</v>
      </c>
      <c r="C71" s="21" t="s">
        <v>8</v>
      </c>
      <c r="D71" s="148" t="s">
        <v>38</v>
      </c>
      <c r="E71" s="149" t="s">
        <v>39</v>
      </c>
      <c r="F71" s="148" t="s">
        <v>38</v>
      </c>
      <c r="G71" s="149" t="s">
        <v>39</v>
      </c>
      <c r="H71" s="151" t="s">
        <v>41</v>
      </c>
      <c r="I71" s="152" t="s">
        <v>79</v>
      </c>
      <c r="J71" s="153" t="s">
        <v>42</v>
      </c>
      <c r="K71" s="154" t="s">
        <v>39</v>
      </c>
      <c r="L71" s="151" t="s">
        <v>41</v>
      </c>
      <c r="M71" s="152" t="s">
        <v>79</v>
      </c>
    </row>
    <row r="72" spans="1:15" ht="14.1" customHeight="1" outlineLevel="1" x14ac:dyDescent="0.25">
      <c r="A72" s="3">
        <v>0</v>
      </c>
      <c r="C72" s="21" t="s">
        <v>9</v>
      </c>
      <c r="D72" s="151" t="s">
        <v>41</v>
      </c>
      <c r="E72" s="152" t="s">
        <v>79</v>
      </c>
      <c r="F72" s="148" t="s">
        <v>38</v>
      </c>
      <c r="G72" s="149" t="s">
        <v>39</v>
      </c>
      <c r="H72" s="8"/>
      <c r="I72" s="116"/>
      <c r="J72" s="155" t="s">
        <v>43</v>
      </c>
      <c r="K72" s="156" t="s">
        <v>39</v>
      </c>
    </row>
    <row r="73" spans="1:15" s="3" customFormat="1" ht="14.1" customHeight="1" outlineLevel="1" x14ac:dyDescent="0.25">
      <c r="A73" s="3">
        <v>0</v>
      </c>
      <c r="B73" s="16"/>
      <c r="C73" s="21" t="s">
        <v>10</v>
      </c>
      <c r="D73" s="161" t="s">
        <v>46</v>
      </c>
      <c r="E73" s="161" t="s">
        <v>77</v>
      </c>
      <c r="F73" s="161" t="s">
        <v>46</v>
      </c>
      <c r="G73" s="161" t="s">
        <v>77</v>
      </c>
      <c r="H73" s="9"/>
      <c r="J73" s="159" t="s">
        <v>45</v>
      </c>
      <c r="K73" s="160" t="s">
        <v>39</v>
      </c>
      <c r="L73" s="190" t="s">
        <v>75</v>
      </c>
      <c r="M73" s="191" t="s">
        <v>21</v>
      </c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5">
      <c r="A76" s="3">
        <v>11</v>
      </c>
      <c r="C76" s="21" t="s">
        <v>7</v>
      </c>
      <c r="D76" s="148" t="s">
        <v>38</v>
      </c>
      <c r="E76" s="149" t="s">
        <v>39</v>
      </c>
      <c r="F76" s="150" t="s">
        <v>40</v>
      </c>
      <c r="G76" s="139" t="s">
        <v>47</v>
      </c>
      <c r="H76" s="148" t="s">
        <v>38</v>
      </c>
      <c r="I76" s="149" t="s">
        <v>39</v>
      </c>
      <c r="J76" s="150" t="s">
        <v>40</v>
      </c>
      <c r="K76" s="139" t="s">
        <v>47</v>
      </c>
      <c r="L76" s="150" t="s">
        <v>40</v>
      </c>
      <c r="M76" s="139" t="s">
        <v>47</v>
      </c>
    </row>
    <row r="77" spans="1:15" ht="14.1" customHeight="1" outlineLevel="1" x14ac:dyDescent="0.25">
      <c r="A77" s="3">
        <v>11</v>
      </c>
      <c r="C77" s="21" t="s">
        <v>8</v>
      </c>
      <c r="D77" s="148" t="s">
        <v>38</v>
      </c>
      <c r="E77" s="149" t="s">
        <v>39</v>
      </c>
      <c r="F77" s="148" t="s">
        <v>38</v>
      </c>
      <c r="G77" s="149" t="s">
        <v>39</v>
      </c>
      <c r="H77" s="151" t="s">
        <v>41</v>
      </c>
      <c r="I77" s="152" t="s">
        <v>79</v>
      </c>
      <c r="J77" s="153" t="s">
        <v>42</v>
      </c>
      <c r="K77" s="154" t="s">
        <v>39</v>
      </c>
      <c r="L77" s="151" t="s">
        <v>41</v>
      </c>
      <c r="M77" s="152" t="s">
        <v>79</v>
      </c>
    </row>
    <row r="78" spans="1:15" ht="14.1" customHeight="1" outlineLevel="1" x14ac:dyDescent="0.25">
      <c r="A78" s="3">
        <v>11</v>
      </c>
      <c r="C78" s="21" t="s">
        <v>9</v>
      </c>
      <c r="D78" s="151" t="s">
        <v>41</v>
      </c>
      <c r="E78" s="152" t="s">
        <v>79</v>
      </c>
      <c r="F78" s="148" t="s">
        <v>38</v>
      </c>
      <c r="G78" s="149" t="s">
        <v>39</v>
      </c>
      <c r="H78" s="8"/>
      <c r="I78" s="116"/>
      <c r="J78" s="155" t="s">
        <v>43</v>
      </c>
      <c r="K78" s="156" t="s">
        <v>39</v>
      </c>
      <c r="O78" s="20"/>
    </row>
    <row r="79" spans="1:15" ht="14.1" customHeight="1" outlineLevel="1" x14ac:dyDescent="0.25">
      <c r="A79" s="3">
        <v>11</v>
      </c>
      <c r="C79" s="21" t="s">
        <v>10</v>
      </c>
      <c r="D79" s="161" t="s">
        <v>46</v>
      </c>
      <c r="E79" s="161" t="s">
        <v>77</v>
      </c>
      <c r="F79" s="161" t="s">
        <v>46</v>
      </c>
      <c r="G79" s="161" t="s">
        <v>77</v>
      </c>
      <c r="H79" s="9"/>
      <c r="J79" s="159" t="s">
        <v>45</v>
      </c>
      <c r="K79" s="160" t="s">
        <v>39</v>
      </c>
      <c r="L79" s="190" t="s">
        <v>75</v>
      </c>
      <c r="M79" s="191" t="s">
        <v>21</v>
      </c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5">
      <c r="A82" s="3">
        <v>12</v>
      </c>
      <c r="C82" s="21" t="s">
        <v>7</v>
      </c>
      <c r="D82" s="148" t="s">
        <v>38</v>
      </c>
      <c r="E82" s="149" t="s">
        <v>39</v>
      </c>
      <c r="F82" s="150" t="s">
        <v>40</v>
      </c>
      <c r="G82" s="139" t="s">
        <v>47</v>
      </c>
      <c r="H82" s="148" t="s">
        <v>38</v>
      </c>
      <c r="I82" s="149" t="s">
        <v>39</v>
      </c>
      <c r="J82" s="150" t="s">
        <v>40</v>
      </c>
      <c r="K82" s="139" t="s">
        <v>47</v>
      </c>
      <c r="L82" s="150" t="s">
        <v>40</v>
      </c>
      <c r="M82" s="139" t="s">
        <v>47</v>
      </c>
    </row>
    <row r="83" spans="1:13" ht="14.1" customHeight="1" outlineLevel="1" x14ac:dyDescent="0.25">
      <c r="A83" s="3">
        <v>12</v>
      </c>
      <c r="C83" s="21" t="s">
        <v>8</v>
      </c>
      <c r="D83" s="148" t="s">
        <v>38</v>
      </c>
      <c r="E83" s="149" t="s">
        <v>39</v>
      </c>
      <c r="F83" s="148" t="s">
        <v>38</v>
      </c>
      <c r="G83" s="149" t="s">
        <v>39</v>
      </c>
      <c r="H83" s="151" t="s">
        <v>41</v>
      </c>
      <c r="I83" s="152" t="s">
        <v>79</v>
      </c>
      <c r="J83" s="153" t="s">
        <v>42</v>
      </c>
      <c r="K83" s="154" t="s">
        <v>39</v>
      </c>
      <c r="L83" s="151" t="s">
        <v>41</v>
      </c>
      <c r="M83" s="152" t="s">
        <v>79</v>
      </c>
    </row>
    <row r="84" spans="1:13" ht="14.1" customHeight="1" outlineLevel="1" x14ac:dyDescent="0.25">
      <c r="A84" s="3">
        <v>12</v>
      </c>
      <c r="C84" s="21" t="s">
        <v>9</v>
      </c>
      <c r="D84" s="151" t="s">
        <v>41</v>
      </c>
      <c r="E84" s="152" t="s">
        <v>79</v>
      </c>
      <c r="F84" s="148" t="s">
        <v>38</v>
      </c>
      <c r="G84" s="149" t="s">
        <v>39</v>
      </c>
      <c r="H84" s="8"/>
      <c r="I84" s="116"/>
      <c r="J84" s="155" t="s">
        <v>43</v>
      </c>
      <c r="K84" s="156" t="s">
        <v>39</v>
      </c>
    </row>
    <row r="85" spans="1:13" ht="14.1" customHeight="1" outlineLevel="1" x14ac:dyDescent="0.25">
      <c r="A85" s="3">
        <v>12</v>
      </c>
      <c r="C85" s="21" t="s">
        <v>10</v>
      </c>
      <c r="D85" s="161" t="s">
        <v>46</v>
      </c>
      <c r="E85" s="161" t="s">
        <v>77</v>
      </c>
      <c r="F85" s="161" t="s">
        <v>46</v>
      </c>
      <c r="G85" s="161" t="s">
        <v>77</v>
      </c>
      <c r="H85" s="9"/>
      <c r="I85" s="116"/>
      <c r="J85" s="159" t="s">
        <v>45</v>
      </c>
      <c r="K85" s="160" t="s">
        <v>39</v>
      </c>
      <c r="L85" s="190" t="s">
        <v>75</v>
      </c>
      <c r="M85" s="191" t="s">
        <v>21</v>
      </c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5">
      <c r="A88" s="3">
        <v>13</v>
      </c>
      <c r="C88" s="21" t="s">
        <v>7</v>
      </c>
      <c r="D88" s="148" t="s">
        <v>38</v>
      </c>
      <c r="E88" s="149" t="s">
        <v>39</v>
      </c>
      <c r="F88" s="150" t="s">
        <v>40</v>
      </c>
      <c r="G88" s="139" t="s">
        <v>47</v>
      </c>
      <c r="H88" s="148" t="s">
        <v>38</v>
      </c>
      <c r="I88" s="149" t="s">
        <v>39</v>
      </c>
      <c r="J88" s="150" t="s">
        <v>40</v>
      </c>
      <c r="K88" s="139" t="s">
        <v>47</v>
      </c>
      <c r="L88" s="150" t="s">
        <v>40</v>
      </c>
      <c r="M88" s="139" t="s">
        <v>47</v>
      </c>
    </row>
    <row r="89" spans="1:13" ht="14.1" customHeight="1" outlineLevel="1" x14ac:dyDescent="0.25">
      <c r="A89" s="3">
        <v>13</v>
      </c>
      <c r="C89" s="21" t="s">
        <v>8</v>
      </c>
      <c r="D89" s="148" t="s">
        <v>38</v>
      </c>
      <c r="E89" s="149" t="s">
        <v>39</v>
      </c>
      <c r="F89" s="148" t="s">
        <v>38</v>
      </c>
      <c r="G89" s="149" t="s">
        <v>39</v>
      </c>
      <c r="H89" s="151" t="s">
        <v>41</v>
      </c>
      <c r="I89" s="152" t="s">
        <v>79</v>
      </c>
      <c r="J89" s="153" t="s">
        <v>42</v>
      </c>
      <c r="K89" s="154" t="s">
        <v>39</v>
      </c>
      <c r="L89" s="151" t="s">
        <v>41</v>
      </c>
      <c r="M89" s="152" t="s">
        <v>79</v>
      </c>
    </row>
    <row r="90" spans="1:13" ht="14.1" customHeight="1" outlineLevel="1" x14ac:dyDescent="0.25">
      <c r="A90" s="3">
        <v>13</v>
      </c>
      <c r="C90" s="21" t="s">
        <v>9</v>
      </c>
      <c r="D90" s="151" t="s">
        <v>41</v>
      </c>
      <c r="E90" s="152" t="s">
        <v>79</v>
      </c>
      <c r="F90" s="148" t="s">
        <v>38</v>
      </c>
      <c r="G90" s="149" t="s">
        <v>39</v>
      </c>
      <c r="H90" s="8"/>
      <c r="I90" s="116"/>
      <c r="J90" s="155" t="s">
        <v>43</v>
      </c>
      <c r="K90" s="156" t="s">
        <v>39</v>
      </c>
    </row>
    <row r="91" spans="1:13" s="3" customFormat="1" ht="14.1" customHeight="1" outlineLevel="1" x14ac:dyDescent="0.25">
      <c r="A91" s="3">
        <v>13</v>
      </c>
      <c r="B91" s="16"/>
      <c r="C91" s="21" t="s">
        <v>10</v>
      </c>
      <c r="D91" s="161" t="s">
        <v>46</v>
      </c>
      <c r="E91" s="161" t="s">
        <v>77</v>
      </c>
      <c r="F91" s="161" t="s">
        <v>46</v>
      </c>
      <c r="G91" s="161" t="s">
        <v>77</v>
      </c>
      <c r="H91" s="9"/>
      <c r="I91" s="116"/>
      <c r="J91" s="159" t="s">
        <v>45</v>
      </c>
      <c r="K91" s="160" t="s">
        <v>39</v>
      </c>
      <c r="L91" s="190" t="s">
        <v>75</v>
      </c>
      <c r="M91" s="191" t="s">
        <v>21</v>
      </c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5">
      <c r="A94" s="3">
        <v>14</v>
      </c>
      <c r="C94" s="21" t="s">
        <v>7</v>
      </c>
      <c r="D94" s="148" t="s">
        <v>38</v>
      </c>
      <c r="E94" s="149" t="s">
        <v>39</v>
      </c>
      <c r="F94" s="150" t="s">
        <v>40</v>
      </c>
      <c r="G94" s="139" t="s">
        <v>47</v>
      </c>
      <c r="H94" s="148" t="s">
        <v>38</v>
      </c>
      <c r="I94" s="149" t="s">
        <v>39</v>
      </c>
      <c r="J94" s="150" t="s">
        <v>40</v>
      </c>
      <c r="K94" s="139" t="s">
        <v>47</v>
      </c>
      <c r="L94" s="150" t="s">
        <v>40</v>
      </c>
      <c r="M94" s="139" t="s">
        <v>47</v>
      </c>
    </row>
    <row r="95" spans="1:13" ht="14.1" customHeight="1" outlineLevel="1" x14ac:dyDescent="0.25">
      <c r="A95" s="3">
        <v>14</v>
      </c>
      <c r="C95" s="21" t="s">
        <v>8</v>
      </c>
      <c r="D95" s="148" t="s">
        <v>38</v>
      </c>
      <c r="E95" s="149" t="s">
        <v>39</v>
      </c>
      <c r="F95" s="148" t="s">
        <v>38</v>
      </c>
      <c r="G95" s="149" t="s">
        <v>39</v>
      </c>
      <c r="H95" s="151" t="s">
        <v>41</v>
      </c>
      <c r="I95" s="152" t="s">
        <v>79</v>
      </c>
      <c r="J95" s="208" t="s">
        <v>42</v>
      </c>
      <c r="K95" s="154" t="s">
        <v>39</v>
      </c>
      <c r="L95" s="151" t="s">
        <v>41</v>
      </c>
      <c r="M95" s="152" t="s">
        <v>79</v>
      </c>
    </row>
    <row r="96" spans="1:13" ht="14.1" customHeight="1" outlineLevel="1" x14ac:dyDescent="0.25">
      <c r="A96" s="3">
        <v>14</v>
      </c>
      <c r="C96" s="21" t="s">
        <v>9</v>
      </c>
      <c r="D96" s="151" t="s">
        <v>41</v>
      </c>
      <c r="E96" s="152" t="s">
        <v>79</v>
      </c>
      <c r="F96" s="148" t="s">
        <v>38</v>
      </c>
      <c r="G96" s="149" t="s">
        <v>39</v>
      </c>
      <c r="H96" s="8"/>
      <c r="I96" s="116"/>
      <c r="J96" s="155" t="s">
        <v>43</v>
      </c>
      <c r="K96" s="156" t="s">
        <v>39</v>
      </c>
    </row>
    <row r="97" spans="1:13" s="3" customFormat="1" ht="14.1" customHeight="1" outlineLevel="1" x14ac:dyDescent="0.25">
      <c r="A97" s="3">
        <v>14</v>
      </c>
      <c r="B97" s="16"/>
      <c r="C97" s="21" t="s">
        <v>10</v>
      </c>
      <c r="F97" s="116"/>
      <c r="G97" s="116"/>
      <c r="H97" s="9"/>
      <c r="I97" s="116"/>
      <c r="J97" s="159" t="s">
        <v>45</v>
      </c>
      <c r="K97" s="160" t="s">
        <v>39</v>
      </c>
      <c r="L97" s="190" t="s">
        <v>75</v>
      </c>
      <c r="M97" s="191" t="s">
        <v>21</v>
      </c>
    </row>
    <row r="98" spans="1:13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96">
        <f>K98+1</f>
        <v>43263</v>
      </c>
    </row>
    <row r="99" spans="1:13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 x14ac:dyDescent="0.25">
      <c r="A100" s="3">
        <v>15</v>
      </c>
      <c r="C100" s="21" t="s">
        <v>7</v>
      </c>
      <c r="D100" s="86"/>
      <c r="E100" s="87"/>
      <c r="F100" s="172" t="s">
        <v>40</v>
      </c>
      <c r="G100" s="139" t="s">
        <v>47</v>
      </c>
      <c r="H100" s="148" t="s">
        <v>38</v>
      </c>
      <c r="I100" s="149" t="s">
        <v>39</v>
      </c>
      <c r="J100" s="172" t="s">
        <v>40</v>
      </c>
      <c r="K100" s="139" t="s">
        <v>47</v>
      </c>
      <c r="L100" s="172" t="s">
        <v>40</v>
      </c>
      <c r="M100" s="139" t="s">
        <v>47</v>
      </c>
    </row>
    <row r="101" spans="1:13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148" t="s">
        <v>38</v>
      </c>
      <c r="G101" s="149" t="s">
        <v>39</v>
      </c>
      <c r="H101" s="151" t="s">
        <v>41</v>
      </c>
      <c r="I101" s="152" t="s">
        <v>79</v>
      </c>
      <c r="J101" s="208" t="s">
        <v>42</v>
      </c>
      <c r="K101" s="154" t="s">
        <v>39</v>
      </c>
      <c r="L101" s="151" t="s">
        <v>41</v>
      </c>
      <c r="M101" s="152" t="s">
        <v>79</v>
      </c>
    </row>
    <row r="102" spans="1:13" ht="14.1" customHeight="1" outlineLevel="1" x14ac:dyDescent="0.25">
      <c r="A102" s="3">
        <v>15</v>
      </c>
      <c r="C102" s="21" t="s">
        <v>9</v>
      </c>
      <c r="D102" s="89"/>
      <c r="E102" s="87"/>
      <c r="F102" s="148" t="s">
        <v>38</v>
      </c>
      <c r="G102" s="149" t="s">
        <v>39</v>
      </c>
      <c r="H102" s="9"/>
      <c r="I102" s="116"/>
      <c r="J102" s="155" t="s">
        <v>43</v>
      </c>
      <c r="K102" s="156" t="s">
        <v>39</v>
      </c>
    </row>
    <row r="103" spans="1:13" s="3" customFormat="1" ht="14.1" customHeight="1" outlineLevel="1" x14ac:dyDescent="0.25">
      <c r="A103" s="3">
        <v>15</v>
      </c>
      <c r="B103" s="125"/>
      <c r="C103" s="126" t="s">
        <v>10</v>
      </c>
      <c r="D103" s="89"/>
      <c r="E103" s="87"/>
      <c r="F103" s="116"/>
      <c r="G103" s="127"/>
      <c r="H103" s="116"/>
      <c r="I103" s="127"/>
      <c r="J103" s="159" t="s">
        <v>45</v>
      </c>
      <c r="K103" s="160" t="s">
        <v>39</v>
      </c>
      <c r="L103" s="190" t="s">
        <v>75</v>
      </c>
      <c r="M103" s="191" t="s">
        <v>21</v>
      </c>
    </row>
    <row r="104" spans="1:13" s="12" customFormat="1" ht="14.1" customHeight="1" outlineLevel="1" x14ac:dyDescent="0.2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9"/>
    </row>
    <row r="105" spans="1:13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3" s="3" customFormat="1" ht="14.1" customHeight="1" outlineLevel="1" x14ac:dyDescent="0.25">
      <c r="D106" s="228" t="s">
        <v>38</v>
      </c>
      <c r="E106" s="224">
        <f>COUNTIF(D4:M103, "Ειδ.Παθ.Αν")</f>
        <v>70</v>
      </c>
      <c r="F106" s="225">
        <v>135</v>
      </c>
      <c r="G106" s="79"/>
      <c r="H106" s="78"/>
      <c r="I106" s="80"/>
      <c r="J106" s="78"/>
      <c r="K106" s="6"/>
      <c r="M106" s="98"/>
    </row>
    <row r="107" spans="1:13" s="3" customFormat="1" ht="14.1" customHeight="1" outlineLevel="1" thickBot="1" x14ac:dyDescent="0.3">
      <c r="D107" s="229" t="s">
        <v>41</v>
      </c>
      <c r="E107" s="224">
        <f>COUNTIF(D4:M104, "Χειρ Α")</f>
        <v>41</v>
      </c>
      <c r="F107" s="226">
        <v>105</v>
      </c>
      <c r="G107" s="37"/>
      <c r="I107" s="6"/>
      <c r="K107" s="6"/>
      <c r="M107" s="6"/>
    </row>
    <row r="108" spans="1:13" s="3" customFormat="1" ht="14.1" customHeight="1" outlineLevel="1" thickBot="1" x14ac:dyDescent="0.3">
      <c r="D108" s="230" t="s">
        <v>46</v>
      </c>
      <c r="E108" s="224">
        <f>COUNTIF(D4:M103, "Κυτταρολ")</f>
        <v>8</v>
      </c>
      <c r="F108" s="225">
        <v>15</v>
      </c>
      <c r="G108" s="81"/>
      <c r="H108" s="82"/>
      <c r="I108" s="83"/>
      <c r="J108" s="84"/>
      <c r="K108" s="6"/>
      <c r="M108" s="6"/>
    </row>
    <row r="109" spans="1:13" s="3" customFormat="1" ht="14.1" customHeight="1" outlineLevel="1" thickBot="1" x14ac:dyDescent="0.3">
      <c r="D109" s="231" t="s">
        <v>40</v>
      </c>
      <c r="E109" s="224">
        <f>COUNTIF(D4:M103, "Παθολ Α")</f>
        <v>44</v>
      </c>
      <c r="F109" s="226">
        <v>75</v>
      </c>
      <c r="G109" s="37"/>
      <c r="H109" s="4"/>
      <c r="I109" s="6"/>
      <c r="K109" s="6"/>
      <c r="M109" s="6"/>
    </row>
    <row r="110" spans="1:13" ht="14.1" customHeight="1" outlineLevel="1" x14ac:dyDescent="0.25">
      <c r="D110" s="232" t="s">
        <v>43</v>
      </c>
      <c r="E110" s="224">
        <f>COUNTIF(D4:M103, "Επιδημιολ")</f>
        <v>15</v>
      </c>
      <c r="F110" s="227">
        <v>30</v>
      </c>
      <c r="G110" s="52"/>
      <c r="H110" s="51"/>
      <c r="I110" s="53"/>
      <c r="J110" s="51"/>
      <c r="K110" s="51"/>
      <c r="L110" s="54"/>
    </row>
    <row r="111" spans="1:13" ht="14.1" customHeight="1" outlineLevel="1" thickBot="1" x14ac:dyDescent="0.3">
      <c r="D111" s="233" t="s">
        <v>45</v>
      </c>
      <c r="E111" s="224">
        <f>COUNTIF(D4:M103, "Τοξικολ")</f>
        <v>15</v>
      </c>
      <c r="F111" s="227">
        <v>30</v>
      </c>
      <c r="G111" s="55"/>
      <c r="H111" s="55"/>
      <c r="I111" s="55"/>
      <c r="J111" s="55"/>
      <c r="K111" s="55"/>
      <c r="L111" s="56"/>
    </row>
    <row r="112" spans="1:13" ht="14.1" customHeight="1" outlineLevel="1" thickBot="1" x14ac:dyDescent="0.3">
      <c r="D112" s="234" t="s">
        <v>75</v>
      </c>
      <c r="E112" s="224">
        <f>COUNTIF(D4:M103, "ΗΚΓ")</f>
        <v>14</v>
      </c>
      <c r="F112" s="226">
        <v>30</v>
      </c>
    </row>
    <row r="113" spans="2:13" ht="14.1" customHeight="1" outlineLevel="1" thickBot="1" x14ac:dyDescent="0.3">
      <c r="D113" s="235" t="s">
        <v>42</v>
      </c>
      <c r="E113" s="224">
        <f>COUNTIF(D4:M103, "Φαρμ Β")</f>
        <v>23</v>
      </c>
      <c r="F113" s="223">
        <v>45</v>
      </c>
      <c r="G113" s="59"/>
      <c r="H113" s="57"/>
      <c r="I113" s="59"/>
      <c r="J113" s="57"/>
      <c r="K113" s="59"/>
      <c r="L113" s="57"/>
      <c r="M113" s="58"/>
    </row>
    <row r="114" spans="2:13" ht="14.1" customHeight="1" outlineLevel="1" x14ac:dyDescent="0.2">
      <c r="B114" s="71"/>
      <c r="D114" s="157" t="s">
        <v>44</v>
      </c>
      <c r="E114" s="224">
        <f>COUNTIF(D4:M103, "ΚυτΕπΑνθρ")</f>
        <v>8</v>
      </c>
      <c r="F114" s="223">
        <v>15</v>
      </c>
      <c r="G114" s="74"/>
      <c r="H114" s="75"/>
      <c r="I114" s="74"/>
      <c r="J114" s="75"/>
      <c r="K114" s="74"/>
      <c r="L114" s="75"/>
      <c r="M114" s="75"/>
    </row>
    <row r="115" spans="2:13" ht="14.1" customHeight="1" x14ac:dyDescent="0.2">
      <c r="D115" s="250" t="s">
        <v>76</v>
      </c>
      <c r="E115" s="224">
        <f>COUNTIF(D4:M104, "Αιμοποιηση")</f>
        <v>7</v>
      </c>
      <c r="F115" s="244">
        <v>15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horizontalDpi="4294967295" verticalDpi="300" r:id="rId1"/>
  <headerFooter alignWithMargins="0">
    <oddHeader xml:space="preserve">&amp;R&amp;"Book Antiqua,Κανονικά"6ο Εξάμηνο 2019-20
</oddHeader>
    <oddFooter>&amp;R&amp;"Arial,Regular" &amp;P / &amp;N</oddFooter>
  </headerFooter>
  <rowBreaks count="1" manualBreakCount="1">
    <brk id="5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9"/>
  <sheetViews>
    <sheetView view="pageBreakPreview" zoomScale="80" zoomScaleNormal="90" zoomScaleSheetLayoutView="80" workbookViewId="0">
      <pane xSplit="3" ySplit="1" topLeftCell="D71" activePane="bottomRight" state="frozenSplit"/>
      <selection activeCell="N89" sqref="N89"/>
      <selection pane="topRight" activeCell="N89" sqref="N89"/>
      <selection pane="bottomLeft" activeCell="N89" sqref="N89"/>
      <selection pane="bottomRight" activeCell="H118" sqref="H118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7.25" style="6" customWidth="1"/>
    <col min="10" max="10" width="8.625" style="2" customWidth="1"/>
    <col min="11" max="11" width="7.625" style="6" customWidth="1"/>
    <col min="12" max="12" width="8.625" style="2" customWidth="1"/>
    <col min="13" max="13" width="7.7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5">
      <c r="A4" s="3">
        <v>1</v>
      </c>
      <c r="C4" s="21" t="s">
        <v>7</v>
      </c>
      <c r="D4" s="162" t="s">
        <v>48</v>
      </c>
      <c r="E4" s="163" t="s">
        <v>49</v>
      </c>
      <c r="F4" s="150" t="s">
        <v>50</v>
      </c>
      <c r="G4" s="139" t="s">
        <v>49</v>
      </c>
      <c r="H4" s="164" t="s">
        <v>51</v>
      </c>
      <c r="I4" s="164" t="s">
        <v>49</v>
      </c>
      <c r="J4" s="150" t="s">
        <v>50</v>
      </c>
      <c r="K4" s="139" t="s">
        <v>49</v>
      </c>
      <c r="L4" s="165" t="s">
        <v>51</v>
      </c>
      <c r="M4" s="166" t="s">
        <v>49</v>
      </c>
      <c r="N4" s="3"/>
    </row>
    <row r="5" spans="1:16" ht="14.1" customHeight="1" outlineLevel="1" x14ac:dyDescent="0.25">
      <c r="A5" s="3">
        <v>1</v>
      </c>
      <c r="C5" s="21" t="s">
        <v>8</v>
      </c>
      <c r="D5" s="134" t="s">
        <v>52</v>
      </c>
      <c r="E5" s="135" t="s">
        <v>49</v>
      </c>
      <c r="F5" s="164" t="s">
        <v>51</v>
      </c>
      <c r="G5" s="164" t="s">
        <v>49</v>
      </c>
      <c r="H5" s="162" t="s">
        <v>48</v>
      </c>
      <c r="I5" s="167" t="s">
        <v>49</v>
      </c>
      <c r="J5" s="168" t="s">
        <v>53</v>
      </c>
      <c r="K5" s="169" t="s">
        <v>49</v>
      </c>
      <c r="L5" s="170" t="s">
        <v>48</v>
      </c>
      <c r="M5" s="167" t="s">
        <v>49</v>
      </c>
      <c r="N5" s="3"/>
    </row>
    <row r="6" spans="1:16" ht="14.1" customHeight="1" outlineLevel="1" x14ac:dyDescent="0.25">
      <c r="A6" s="3">
        <v>1</v>
      </c>
      <c r="C6" s="21" t="s">
        <v>9</v>
      </c>
      <c r="D6" s="133" t="s">
        <v>54</v>
      </c>
      <c r="E6" s="171" t="s">
        <v>49</v>
      </c>
      <c r="F6" s="168" t="s">
        <v>53</v>
      </c>
      <c r="G6" s="169" t="s">
        <v>49</v>
      </c>
      <c r="J6" s="134" t="s">
        <v>52</v>
      </c>
      <c r="K6" s="135" t="s">
        <v>49</v>
      </c>
      <c r="L6" s="172" t="s">
        <v>50</v>
      </c>
      <c r="M6" s="139" t="s">
        <v>49</v>
      </c>
      <c r="N6" s="3"/>
    </row>
    <row r="7" spans="1:16" s="3" customFormat="1" ht="14.1" customHeight="1" outlineLevel="1" x14ac:dyDescent="0.25">
      <c r="A7" s="3">
        <v>1</v>
      </c>
      <c r="B7" s="16"/>
      <c r="C7" s="21" t="s">
        <v>10</v>
      </c>
      <c r="F7" s="176" t="s">
        <v>57</v>
      </c>
      <c r="G7" s="116"/>
      <c r="H7" s="9"/>
      <c r="I7" s="116"/>
      <c r="J7" s="175" t="s">
        <v>56</v>
      </c>
      <c r="L7" s="9"/>
      <c r="M7" s="116"/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5">
      <c r="A10" s="3">
        <v>2</v>
      </c>
      <c r="C10" s="21" t="s">
        <v>7</v>
      </c>
      <c r="D10" s="162" t="s">
        <v>48</v>
      </c>
      <c r="E10" s="163" t="s">
        <v>49</v>
      </c>
      <c r="F10" s="150" t="s">
        <v>50</v>
      </c>
      <c r="G10" s="139" t="s">
        <v>49</v>
      </c>
      <c r="H10" s="164" t="s">
        <v>51</v>
      </c>
      <c r="I10" s="164" t="s">
        <v>49</v>
      </c>
      <c r="J10" s="150" t="s">
        <v>50</v>
      </c>
      <c r="K10" s="139" t="s">
        <v>49</v>
      </c>
      <c r="L10" s="165" t="s">
        <v>51</v>
      </c>
      <c r="M10" s="166" t="s">
        <v>49</v>
      </c>
      <c r="N10" s="3"/>
    </row>
    <row r="11" spans="1:16" ht="14.1" customHeight="1" outlineLevel="1" x14ac:dyDescent="0.25">
      <c r="A11" s="3">
        <v>2</v>
      </c>
      <c r="C11" s="21" t="s">
        <v>8</v>
      </c>
      <c r="D11" s="134" t="s">
        <v>52</v>
      </c>
      <c r="E11" s="135" t="s">
        <v>49</v>
      </c>
      <c r="F11" s="164" t="s">
        <v>51</v>
      </c>
      <c r="G11" s="164" t="s">
        <v>49</v>
      </c>
      <c r="H11" s="162" t="s">
        <v>48</v>
      </c>
      <c r="I11" s="167" t="s">
        <v>49</v>
      </c>
      <c r="J11" s="168" t="s">
        <v>53</v>
      </c>
      <c r="K11" s="169" t="s">
        <v>49</v>
      </c>
      <c r="L11" s="170" t="s">
        <v>48</v>
      </c>
      <c r="M11" s="167" t="s">
        <v>49</v>
      </c>
      <c r="N11" s="3"/>
    </row>
    <row r="12" spans="1:16" ht="14.1" customHeight="1" outlineLevel="1" x14ac:dyDescent="0.25">
      <c r="A12" s="3">
        <v>2</v>
      </c>
      <c r="C12" s="21" t="s">
        <v>9</v>
      </c>
      <c r="D12" s="133" t="s">
        <v>54</v>
      </c>
      <c r="E12" s="171" t="s">
        <v>49</v>
      </c>
      <c r="F12" s="168" t="s">
        <v>53</v>
      </c>
      <c r="G12" s="169" t="s">
        <v>49</v>
      </c>
      <c r="J12" s="134" t="s">
        <v>52</v>
      </c>
      <c r="K12" s="135" t="s">
        <v>49</v>
      </c>
      <c r="L12" s="172" t="s">
        <v>50</v>
      </c>
      <c r="M12" s="139" t="s">
        <v>49</v>
      </c>
      <c r="N12" s="3"/>
    </row>
    <row r="13" spans="1:16" s="3" customFormat="1" ht="14.1" customHeight="1" outlineLevel="1" x14ac:dyDescent="0.25">
      <c r="A13" s="3">
        <v>2</v>
      </c>
      <c r="B13" s="16"/>
      <c r="C13" s="21" t="s">
        <v>10</v>
      </c>
      <c r="F13" s="176" t="s">
        <v>57</v>
      </c>
      <c r="G13" s="116"/>
      <c r="H13" s="9"/>
      <c r="I13" s="116"/>
      <c r="J13" s="175" t="s">
        <v>56</v>
      </c>
      <c r="L13" s="9"/>
      <c r="M13" s="116"/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150" t="s">
        <v>50</v>
      </c>
      <c r="G16" s="139" t="s">
        <v>49</v>
      </c>
      <c r="H16" s="164" t="s">
        <v>51</v>
      </c>
      <c r="I16" s="164" t="s">
        <v>49</v>
      </c>
      <c r="J16" s="150" t="s">
        <v>50</v>
      </c>
      <c r="K16" s="139" t="s">
        <v>49</v>
      </c>
      <c r="L16" s="165" t="s">
        <v>51</v>
      </c>
      <c r="M16" s="166" t="s">
        <v>49</v>
      </c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164" t="s">
        <v>51</v>
      </c>
      <c r="G17" s="164" t="s">
        <v>49</v>
      </c>
      <c r="H17" s="162" t="s">
        <v>48</v>
      </c>
      <c r="I17" s="167" t="s">
        <v>49</v>
      </c>
      <c r="J17" s="168" t="s">
        <v>53</v>
      </c>
      <c r="K17" s="169" t="s">
        <v>49</v>
      </c>
      <c r="L17" s="170" t="s">
        <v>48</v>
      </c>
      <c r="M17" s="167" t="s">
        <v>49</v>
      </c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168" t="s">
        <v>53</v>
      </c>
      <c r="G18" s="169" t="s">
        <v>49</v>
      </c>
      <c r="J18" s="134" t="s">
        <v>52</v>
      </c>
      <c r="K18" s="135" t="s">
        <v>49</v>
      </c>
      <c r="L18" s="172" t="s">
        <v>50</v>
      </c>
      <c r="M18" s="139" t="s">
        <v>49</v>
      </c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F19" s="176" t="s">
        <v>57</v>
      </c>
      <c r="G19" s="116"/>
      <c r="H19" s="9"/>
      <c r="I19" s="116"/>
      <c r="J19" s="175" t="s">
        <v>56</v>
      </c>
      <c r="L19" s="9"/>
      <c r="M19" s="116"/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5">
      <c r="A22" s="3">
        <v>4</v>
      </c>
      <c r="C22" s="21" t="s">
        <v>7</v>
      </c>
      <c r="D22" s="162" t="s">
        <v>48</v>
      </c>
      <c r="E22" s="163" t="s">
        <v>49</v>
      </c>
      <c r="F22" s="150" t="s">
        <v>50</v>
      </c>
      <c r="G22" s="139" t="s">
        <v>49</v>
      </c>
      <c r="H22" s="164" t="s">
        <v>51</v>
      </c>
      <c r="I22" s="164" t="s">
        <v>49</v>
      </c>
      <c r="J22" s="150" t="s">
        <v>50</v>
      </c>
      <c r="K22" s="139" t="s">
        <v>49</v>
      </c>
      <c r="L22" s="165" t="s">
        <v>51</v>
      </c>
      <c r="M22" s="166" t="s">
        <v>49</v>
      </c>
      <c r="N22" s="3"/>
      <c r="O22" s="33"/>
      <c r="P22" s="32"/>
      <c r="Q22" s="20"/>
    </row>
    <row r="23" spans="1:17" ht="14.1" customHeight="1" outlineLevel="1" x14ac:dyDescent="0.25">
      <c r="A23" s="3">
        <v>4</v>
      </c>
      <c r="C23" s="21" t="s">
        <v>8</v>
      </c>
      <c r="D23" s="134" t="s">
        <v>52</v>
      </c>
      <c r="E23" s="135" t="s">
        <v>49</v>
      </c>
      <c r="F23" s="164" t="s">
        <v>51</v>
      </c>
      <c r="G23" s="164" t="s">
        <v>49</v>
      </c>
      <c r="H23" s="162" t="s">
        <v>48</v>
      </c>
      <c r="I23" s="167" t="s">
        <v>49</v>
      </c>
      <c r="J23" s="168" t="s">
        <v>53</v>
      </c>
      <c r="K23" s="169" t="s">
        <v>49</v>
      </c>
      <c r="L23" s="170" t="s">
        <v>48</v>
      </c>
      <c r="M23" s="167" t="s">
        <v>49</v>
      </c>
      <c r="N23" s="3"/>
      <c r="O23" s="33"/>
      <c r="P23" s="32"/>
      <c r="Q23" s="20"/>
    </row>
    <row r="24" spans="1:17" ht="14.1" customHeight="1" outlineLevel="1" x14ac:dyDescent="0.25">
      <c r="A24" s="3">
        <v>4</v>
      </c>
      <c r="C24" s="21" t="s">
        <v>9</v>
      </c>
      <c r="D24" s="133" t="s">
        <v>54</v>
      </c>
      <c r="E24" s="171" t="s">
        <v>49</v>
      </c>
      <c r="F24" s="168" t="s">
        <v>53</v>
      </c>
      <c r="G24" s="169" t="s">
        <v>49</v>
      </c>
      <c r="J24" s="134" t="s">
        <v>52</v>
      </c>
      <c r="K24" s="135" t="s">
        <v>49</v>
      </c>
      <c r="L24" s="172" t="s">
        <v>50</v>
      </c>
      <c r="M24" s="139" t="s">
        <v>49</v>
      </c>
      <c r="N24" s="3"/>
      <c r="O24" s="33"/>
      <c r="P24" s="32"/>
      <c r="Q24" s="20"/>
    </row>
    <row r="25" spans="1:17" s="3" customFormat="1" ht="14.1" customHeight="1" outlineLevel="1" x14ac:dyDescent="0.25">
      <c r="A25" s="3">
        <v>4</v>
      </c>
      <c r="B25" s="16"/>
      <c r="C25" s="21" t="s">
        <v>10</v>
      </c>
      <c r="D25" s="173" t="s">
        <v>55</v>
      </c>
      <c r="E25" s="174" t="s">
        <v>49</v>
      </c>
      <c r="F25" s="176" t="s">
        <v>57</v>
      </c>
      <c r="G25" s="116"/>
      <c r="H25" s="9"/>
      <c r="I25" s="116"/>
      <c r="J25" s="175" t="s">
        <v>56</v>
      </c>
      <c r="L25" s="9"/>
      <c r="M25" s="116"/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5">
      <c r="A28" s="3">
        <v>5</v>
      </c>
      <c r="C28" s="21" t="s">
        <v>7</v>
      </c>
      <c r="D28" s="162" t="s">
        <v>48</v>
      </c>
      <c r="E28" s="163" t="s">
        <v>49</v>
      </c>
      <c r="F28" s="150" t="s">
        <v>50</v>
      </c>
      <c r="G28" s="139" t="s">
        <v>49</v>
      </c>
      <c r="H28" s="164" t="s">
        <v>51</v>
      </c>
      <c r="I28" s="164" t="s">
        <v>49</v>
      </c>
      <c r="J28" s="150" t="s">
        <v>50</v>
      </c>
      <c r="K28" s="139" t="s">
        <v>49</v>
      </c>
      <c r="L28" s="165" t="s">
        <v>51</v>
      </c>
      <c r="M28" s="166" t="s">
        <v>49</v>
      </c>
      <c r="N28" s="3"/>
    </row>
    <row r="29" spans="1:17" ht="14.1" customHeight="1" outlineLevel="1" x14ac:dyDescent="0.25">
      <c r="A29" s="3">
        <v>5</v>
      </c>
      <c r="C29" s="21" t="s">
        <v>8</v>
      </c>
      <c r="D29" s="134" t="s">
        <v>52</v>
      </c>
      <c r="E29" s="135" t="s">
        <v>49</v>
      </c>
      <c r="F29" s="164" t="s">
        <v>51</v>
      </c>
      <c r="G29" s="164" t="s">
        <v>49</v>
      </c>
      <c r="H29" s="162" t="s">
        <v>48</v>
      </c>
      <c r="I29" s="167" t="s">
        <v>49</v>
      </c>
      <c r="J29" s="168" t="s">
        <v>53</v>
      </c>
      <c r="K29" s="169" t="s">
        <v>49</v>
      </c>
      <c r="L29" s="170" t="s">
        <v>48</v>
      </c>
      <c r="M29" s="167" t="s">
        <v>49</v>
      </c>
      <c r="N29" s="3"/>
    </row>
    <row r="30" spans="1:17" ht="14.1" customHeight="1" outlineLevel="1" x14ac:dyDescent="0.25">
      <c r="A30" s="3">
        <v>5</v>
      </c>
      <c r="C30" s="21" t="s">
        <v>9</v>
      </c>
      <c r="D30" s="133" t="s">
        <v>54</v>
      </c>
      <c r="E30" s="171" t="s">
        <v>49</v>
      </c>
      <c r="F30" s="168" t="s">
        <v>53</v>
      </c>
      <c r="G30" s="169" t="s">
        <v>49</v>
      </c>
      <c r="J30" s="134" t="s">
        <v>52</v>
      </c>
      <c r="K30" s="135" t="s">
        <v>49</v>
      </c>
      <c r="L30" s="172" t="s">
        <v>50</v>
      </c>
      <c r="M30" s="139" t="s">
        <v>49</v>
      </c>
      <c r="N30" s="3"/>
    </row>
    <row r="31" spans="1:17" s="3" customFormat="1" ht="14.1" customHeight="1" outlineLevel="1" x14ac:dyDescent="0.25">
      <c r="A31" s="3">
        <v>5</v>
      </c>
      <c r="B31" s="16"/>
      <c r="C31" s="21" t="s">
        <v>10</v>
      </c>
      <c r="D31" s="173" t="s">
        <v>55</v>
      </c>
      <c r="E31" s="174" t="s">
        <v>49</v>
      </c>
      <c r="F31" s="176" t="s">
        <v>57</v>
      </c>
      <c r="G31" s="116"/>
      <c r="H31" s="9"/>
      <c r="I31" s="116"/>
      <c r="J31" s="175" t="s">
        <v>56</v>
      </c>
      <c r="L31" s="9"/>
      <c r="M31" s="116"/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D34" s="162" t="s">
        <v>48</v>
      </c>
      <c r="E34" s="163" t="s">
        <v>49</v>
      </c>
      <c r="F34" s="150" t="s">
        <v>50</v>
      </c>
      <c r="G34" s="139" t="s">
        <v>49</v>
      </c>
      <c r="H34" s="86"/>
      <c r="I34" s="87"/>
      <c r="J34" s="150" t="s">
        <v>50</v>
      </c>
      <c r="K34" s="139" t="s">
        <v>49</v>
      </c>
      <c r="L34" s="165" t="s">
        <v>51</v>
      </c>
      <c r="M34" s="166" t="s">
        <v>49</v>
      </c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D35" s="134" t="s">
        <v>52</v>
      </c>
      <c r="E35" s="135" t="s">
        <v>49</v>
      </c>
      <c r="F35" s="164" t="s">
        <v>51</v>
      </c>
      <c r="G35" s="164" t="s">
        <v>49</v>
      </c>
      <c r="H35" s="88" t="s">
        <v>18</v>
      </c>
      <c r="I35" s="87"/>
      <c r="J35" s="168" t="s">
        <v>53</v>
      </c>
      <c r="K35" s="169" t="s">
        <v>49</v>
      </c>
      <c r="L35" s="170" t="s">
        <v>48</v>
      </c>
      <c r="M35" s="167" t="s">
        <v>49</v>
      </c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D36" s="133" t="s">
        <v>54</v>
      </c>
      <c r="E36" s="171" t="s">
        <v>49</v>
      </c>
      <c r="F36" s="168" t="s">
        <v>53</v>
      </c>
      <c r="G36" s="169" t="s">
        <v>49</v>
      </c>
      <c r="H36" s="89"/>
      <c r="I36" s="87"/>
      <c r="J36" s="134" t="s">
        <v>52</v>
      </c>
      <c r="K36" s="135" t="s">
        <v>49</v>
      </c>
      <c r="L36" s="172" t="s">
        <v>50</v>
      </c>
      <c r="M36" s="139" t="s">
        <v>49</v>
      </c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173" t="s">
        <v>55</v>
      </c>
      <c r="E37" s="174" t="s">
        <v>49</v>
      </c>
      <c r="F37" s="176" t="s">
        <v>57</v>
      </c>
      <c r="G37" s="116"/>
      <c r="H37" s="89"/>
      <c r="I37" s="87"/>
      <c r="J37" s="175" t="s">
        <v>56</v>
      </c>
      <c r="L37" s="9"/>
      <c r="M37" s="116"/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5">
      <c r="A40" s="3">
        <v>7</v>
      </c>
      <c r="C40" s="21" t="s">
        <v>7</v>
      </c>
      <c r="D40" s="170" t="s">
        <v>48</v>
      </c>
      <c r="E40" s="163" t="s">
        <v>49</v>
      </c>
      <c r="F40" s="172" t="s">
        <v>50</v>
      </c>
      <c r="G40" s="139" t="s">
        <v>49</v>
      </c>
      <c r="H40" s="165" t="s">
        <v>51</v>
      </c>
      <c r="I40" s="165" t="s">
        <v>49</v>
      </c>
      <c r="J40" s="172" t="s">
        <v>50</v>
      </c>
      <c r="K40" s="139" t="s">
        <v>49</v>
      </c>
      <c r="L40" s="165" t="s">
        <v>51</v>
      </c>
      <c r="M40" s="166" t="s">
        <v>49</v>
      </c>
      <c r="N40" s="3"/>
    </row>
    <row r="41" spans="1:16" ht="14.1" customHeight="1" outlineLevel="1" x14ac:dyDescent="0.25">
      <c r="A41" s="3">
        <v>7</v>
      </c>
      <c r="C41" s="21" t="s">
        <v>8</v>
      </c>
      <c r="D41" s="203" t="s">
        <v>52</v>
      </c>
      <c r="E41" s="135" t="s">
        <v>49</v>
      </c>
      <c r="F41" s="164" t="s">
        <v>51</v>
      </c>
      <c r="G41" s="164" t="s">
        <v>49</v>
      </c>
      <c r="H41" s="170" t="s">
        <v>48</v>
      </c>
      <c r="I41" s="167" t="s">
        <v>49</v>
      </c>
      <c r="J41" s="168" t="s">
        <v>53</v>
      </c>
      <c r="K41" s="169" t="s">
        <v>49</v>
      </c>
      <c r="L41" s="170" t="s">
        <v>48</v>
      </c>
      <c r="M41" s="167" t="s">
        <v>49</v>
      </c>
      <c r="N41" s="3"/>
    </row>
    <row r="42" spans="1:16" ht="14.1" customHeight="1" outlineLevel="1" x14ac:dyDescent="0.25">
      <c r="A42" s="3">
        <v>7</v>
      </c>
      <c r="C42" s="21" t="s">
        <v>9</v>
      </c>
      <c r="D42" s="133" t="s">
        <v>54</v>
      </c>
      <c r="E42" s="171" t="s">
        <v>49</v>
      </c>
      <c r="F42" s="168" t="s">
        <v>53</v>
      </c>
      <c r="G42" s="169" t="s">
        <v>49</v>
      </c>
      <c r="H42" s="3"/>
      <c r="J42" s="203" t="s">
        <v>52</v>
      </c>
      <c r="K42" s="135" t="s">
        <v>49</v>
      </c>
      <c r="L42" s="172" t="s">
        <v>50</v>
      </c>
      <c r="M42" s="139" t="s">
        <v>49</v>
      </c>
      <c r="N42" s="3"/>
    </row>
    <row r="43" spans="1:16" s="3" customFormat="1" ht="14.1" customHeight="1" outlineLevel="1" x14ac:dyDescent="0.25">
      <c r="A43" s="3">
        <v>7</v>
      </c>
      <c r="B43" s="16"/>
      <c r="C43" s="21" t="s">
        <v>10</v>
      </c>
      <c r="D43" s="173" t="s">
        <v>55</v>
      </c>
      <c r="E43" s="174" t="s">
        <v>49</v>
      </c>
      <c r="F43" s="212" t="s">
        <v>57</v>
      </c>
      <c r="G43" s="116"/>
      <c r="H43" s="85"/>
      <c r="I43" s="127"/>
      <c r="J43" s="214" t="s">
        <v>56</v>
      </c>
      <c r="K43" s="36"/>
      <c r="L43" s="9"/>
      <c r="M43" s="116"/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5">
      <c r="A46" s="3">
        <v>8</v>
      </c>
      <c r="C46" s="21" t="s">
        <v>7</v>
      </c>
      <c r="D46" s="170" t="s">
        <v>48</v>
      </c>
      <c r="E46" s="163" t="s">
        <v>49</v>
      </c>
      <c r="F46" s="172" t="s">
        <v>50</v>
      </c>
      <c r="G46" s="139" t="s">
        <v>49</v>
      </c>
      <c r="H46" s="165" t="s">
        <v>51</v>
      </c>
      <c r="I46" s="165" t="s">
        <v>49</v>
      </c>
      <c r="J46" s="172" t="s">
        <v>50</v>
      </c>
      <c r="K46" s="139" t="s">
        <v>49</v>
      </c>
      <c r="L46" s="165" t="s">
        <v>51</v>
      </c>
      <c r="M46" s="166" t="s">
        <v>49</v>
      </c>
      <c r="O46" s="38"/>
      <c r="P46" s="39"/>
    </row>
    <row r="47" spans="1:16" ht="14.1" customHeight="1" outlineLevel="1" x14ac:dyDescent="0.25">
      <c r="A47" s="3">
        <v>8</v>
      </c>
      <c r="C47" s="21" t="s">
        <v>8</v>
      </c>
      <c r="D47" s="203" t="s">
        <v>52</v>
      </c>
      <c r="E47" s="135" t="s">
        <v>49</v>
      </c>
      <c r="F47" s="164" t="s">
        <v>51</v>
      </c>
      <c r="G47" s="164" t="s">
        <v>49</v>
      </c>
      <c r="H47" s="170" t="s">
        <v>48</v>
      </c>
      <c r="I47" s="167" t="s">
        <v>49</v>
      </c>
      <c r="J47" s="168" t="s">
        <v>53</v>
      </c>
      <c r="K47" s="169" t="s">
        <v>49</v>
      </c>
      <c r="L47" s="170" t="s">
        <v>48</v>
      </c>
      <c r="M47" s="167" t="s">
        <v>49</v>
      </c>
      <c r="O47" s="38"/>
      <c r="P47" s="39"/>
    </row>
    <row r="48" spans="1:16" ht="14.1" customHeight="1" outlineLevel="1" x14ac:dyDescent="0.25">
      <c r="A48" s="3">
        <v>8</v>
      </c>
      <c r="C48" s="21" t="s">
        <v>9</v>
      </c>
      <c r="D48" s="133" t="s">
        <v>54</v>
      </c>
      <c r="E48" s="171" t="s">
        <v>49</v>
      </c>
      <c r="F48" s="168" t="s">
        <v>53</v>
      </c>
      <c r="G48" s="169" t="s">
        <v>49</v>
      </c>
      <c r="H48" s="3"/>
      <c r="J48" s="203" t="s">
        <v>52</v>
      </c>
      <c r="K48" s="135" t="s">
        <v>49</v>
      </c>
      <c r="L48" s="172" t="s">
        <v>50</v>
      </c>
      <c r="M48" s="139" t="s">
        <v>49</v>
      </c>
      <c r="O48" s="40"/>
      <c r="P48" s="39"/>
    </row>
    <row r="49" spans="1:18" s="3" customFormat="1" ht="14.1" customHeight="1" outlineLevel="1" x14ac:dyDescent="0.25">
      <c r="A49" s="3">
        <v>8</v>
      </c>
      <c r="B49" s="16"/>
      <c r="C49" s="21" t="s">
        <v>10</v>
      </c>
      <c r="D49" s="173" t="s">
        <v>55</v>
      </c>
      <c r="E49" s="174" t="s">
        <v>49</v>
      </c>
      <c r="F49" s="212" t="s">
        <v>57</v>
      </c>
      <c r="G49" s="116"/>
      <c r="H49" s="85"/>
      <c r="I49" s="127"/>
      <c r="J49" s="214" t="s">
        <v>56</v>
      </c>
      <c r="K49" s="36"/>
      <c r="L49" s="9"/>
      <c r="M49" s="116"/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30" t="s">
        <v>6</v>
      </c>
      <c r="M50" s="96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D64" s="170" t="s">
        <v>48</v>
      </c>
      <c r="E64" s="163" t="s">
        <v>49</v>
      </c>
      <c r="F64" s="172" t="s">
        <v>50</v>
      </c>
      <c r="G64" s="139" t="s">
        <v>49</v>
      </c>
      <c r="H64" s="165" t="s">
        <v>51</v>
      </c>
      <c r="I64" s="165" t="s">
        <v>49</v>
      </c>
      <c r="J64" s="172" t="s">
        <v>50</v>
      </c>
      <c r="K64" s="139" t="s">
        <v>49</v>
      </c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D65" s="203" t="s">
        <v>52</v>
      </c>
      <c r="E65" s="135" t="s">
        <v>49</v>
      </c>
      <c r="F65" s="164" t="s">
        <v>51</v>
      </c>
      <c r="G65" s="164" t="s">
        <v>49</v>
      </c>
      <c r="H65" s="170" t="s">
        <v>48</v>
      </c>
      <c r="I65" s="167" t="s">
        <v>49</v>
      </c>
      <c r="J65" s="168" t="s">
        <v>53</v>
      </c>
      <c r="K65" s="169" t="s">
        <v>49</v>
      </c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D66" s="133" t="s">
        <v>54</v>
      </c>
      <c r="E66" s="171" t="s">
        <v>49</v>
      </c>
      <c r="F66" s="168" t="s">
        <v>53</v>
      </c>
      <c r="G66" s="169" t="s">
        <v>49</v>
      </c>
      <c r="H66" s="3"/>
      <c r="J66" s="203" t="s">
        <v>52</v>
      </c>
      <c r="K66" s="135" t="s">
        <v>49</v>
      </c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D67" s="173" t="s">
        <v>55</v>
      </c>
      <c r="E67" s="174" t="s">
        <v>49</v>
      </c>
      <c r="F67" s="212" t="s">
        <v>57</v>
      </c>
      <c r="G67" s="127"/>
      <c r="H67" s="85"/>
      <c r="I67" s="127"/>
      <c r="J67" s="179" t="s">
        <v>61</v>
      </c>
      <c r="K67" s="179" t="s">
        <v>49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5">
      <c r="A70" s="3">
        <v>0</v>
      </c>
      <c r="C70" s="21" t="s">
        <v>7</v>
      </c>
      <c r="D70" s="162" t="s">
        <v>48</v>
      </c>
      <c r="E70" s="163" t="s">
        <v>49</v>
      </c>
      <c r="F70" s="150" t="s">
        <v>50</v>
      </c>
      <c r="G70" s="139" t="s">
        <v>49</v>
      </c>
      <c r="H70" s="164" t="s">
        <v>51</v>
      </c>
      <c r="I70" s="164" t="s">
        <v>49</v>
      </c>
      <c r="J70" s="177" t="s">
        <v>59</v>
      </c>
      <c r="K70" s="177" t="s">
        <v>49</v>
      </c>
      <c r="L70" s="165" t="s">
        <v>51</v>
      </c>
      <c r="M70" s="166" t="s">
        <v>49</v>
      </c>
    </row>
    <row r="71" spans="1:15" ht="14.1" customHeight="1" outlineLevel="1" x14ac:dyDescent="0.25">
      <c r="A71" s="3">
        <v>0</v>
      </c>
      <c r="C71" s="21" t="s">
        <v>8</v>
      </c>
      <c r="D71" s="134" t="s">
        <v>52</v>
      </c>
      <c r="E71" s="135" t="s">
        <v>49</v>
      </c>
      <c r="F71" s="164" t="s">
        <v>51</v>
      </c>
      <c r="G71" s="164" t="s">
        <v>49</v>
      </c>
      <c r="H71" s="162" t="s">
        <v>48</v>
      </c>
      <c r="I71" s="167" t="s">
        <v>49</v>
      </c>
      <c r="J71" s="168" t="s">
        <v>53</v>
      </c>
      <c r="K71" s="169" t="s">
        <v>49</v>
      </c>
      <c r="L71" s="170" t="s">
        <v>48</v>
      </c>
      <c r="M71" s="167" t="s">
        <v>49</v>
      </c>
    </row>
    <row r="72" spans="1:15" ht="14.1" customHeight="1" outlineLevel="1" x14ac:dyDescent="0.25">
      <c r="A72" s="3">
        <v>0</v>
      </c>
      <c r="C72" s="21" t="s">
        <v>9</v>
      </c>
      <c r="D72" s="133" t="s">
        <v>54</v>
      </c>
      <c r="E72" s="171" t="s">
        <v>49</v>
      </c>
      <c r="F72" s="168" t="s">
        <v>53</v>
      </c>
      <c r="G72" s="169" t="s">
        <v>49</v>
      </c>
      <c r="J72" s="134" t="s">
        <v>52</v>
      </c>
      <c r="K72" s="135" t="s">
        <v>49</v>
      </c>
      <c r="L72" s="172" t="s">
        <v>50</v>
      </c>
      <c r="M72" s="139" t="s">
        <v>49</v>
      </c>
    </row>
    <row r="73" spans="1:15" s="3" customFormat="1" ht="14.1" customHeight="1" outlineLevel="1" x14ac:dyDescent="0.25">
      <c r="A73" s="3">
        <v>0</v>
      </c>
      <c r="B73" s="16"/>
      <c r="C73" s="21" t="s">
        <v>10</v>
      </c>
      <c r="D73" s="173" t="s">
        <v>55</v>
      </c>
      <c r="E73" s="178" t="s">
        <v>60</v>
      </c>
      <c r="F73" s="176" t="s">
        <v>57</v>
      </c>
      <c r="G73" s="176" t="s">
        <v>49</v>
      </c>
      <c r="H73" s="9"/>
      <c r="I73" s="116"/>
      <c r="J73" s="179" t="s">
        <v>61</v>
      </c>
      <c r="K73" s="179" t="s">
        <v>49</v>
      </c>
      <c r="L73" s="9"/>
      <c r="M73" s="116"/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5">
      <c r="A76" s="3">
        <v>11</v>
      </c>
      <c r="C76" s="21" t="s">
        <v>7</v>
      </c>
      <c r="D76" s="162" t="s">
        <v>48</v>
      </c>
      <c r="E76" s="163" t="s">
        <v>49</v>
      </c>
      <c r="F76" s="150" t="s">
        <v>50</v>
      </c>
      <c r="G76" s="139" t="s">
        <v>49</v>
      </c>
      <c r="H76" s="164" t="s">
        <v>51</v>
      </c>
      <c r="I76" s="164" t="s">
        <v>49</v>
      </c>
      <c r="J76" s="177" t="s">
        <v>59</v>
      </c>
      <c r="K76" s="177" t="s">
        <v>49</v>
      </c>
      <c r="L76" s="165" t="s">
        <v>51</v>
      </c>
      <c r="M76" s="166" t="s">
        <v>49</v>
      </c>
    </row>
    <row r="77" spans="1:15" ht="14.1" customHeight="1" outlineLevel="1" x14ac:dyDescent="0.25">
      <c r="A77" s="3">
        <v>11</v>
      </c>
      <c r="C77" s="21" t="s">
        <v>8</v>
      </c>
      <c r="D77" s="134" t="s">
        <v>52</v>
      </c>
      <c r="E77" s="135" t="s">
        <v>49</v>
      </c>
      <c r="F77" s="164" t="s">
        <v>51</v>
      </c>
      <c r="G77" s="164" t="s">
        <v>49</v>
      </c>
      <c r="H77" s="162" t="s">
        <v>48</v>
      </c>
      <c r="I77" s="167" t="s">
        <v>49</v>
      </c>
      <c r="J77" s="168" t="s">
        <v>53</v>
      </c>
      <c r="K77" s="169" t="s">
        <v>49</v>
      </c>
      <c r="L77" s="170" t="s">
        <v>48</v>
      </c>
      <c r="M77" s="167" t="s">
        <v>49</v>
      </c>
    </row>
    <row r="78" spans="1:15" ht="14.1" customHeight="1" outlineLevel="1" x14ac:dyDescent="0.25">
      <c r="A78" s="3">
        <v>11</v>
      </c>
      <c r="C78" s="21" t="s">
        <v>9</v>
      </c>
      <c r="D78" s="133" t="s">
        <v>54</v>
      </c>
      <c r="E78" s="171" t="s">
        <v>49</v>
      </c>
      <c r="F78" s="168" t="s">
        <v>53</v>
      </c>
      <c r="G78" s="169" t="s">
        <v>49</v>
      </c>
      <c r="H78" s="68"/>
      <c r="I78" s="69"/>
      <c r="J78" s="134" t="s">
        <v>52</v>
      </c>
      <c r="K78" s="135" t="s">
        <v>49</v>
      </c>
      <c r="L78" s="172" t="s">
        <v>50</v>
      </c>
      <c r="M78" s="139" t="s">
        <v>49</v>
      </c>
      <c r="O78" s="20"/>
    </row>
    <row r="79" spans="1:15" ht="14.1" customHeight="1" outlineLevel="1" x14ac:dyDescent="0.25">
      <c r="A79" s="3">
        <v>11</v>
      </c>
      <c r="C79" s="21" t="s">
        <v>10</v>
      </c>
      <c r="D79" s="173" t="s">
        <v>55</v>
      </c>
      <c r="E79" s="178" t="s">
        <v>60</v>
      </c>
      <c r="F79" s="176" t="s">
        <v>57</v>
      </c>
      <c r="G79" s="176" t="s">
        <v>49</v>
      </c>
      <c r="H79" s="9"/>
      <c r="I79" s="116"/>
      <c r="J79" s="179" t="s">
        <v>61</v>
      </c>
      <c r="K79" s="179" t="s">
        <v>49</v>
      </c>
      <c r="L79" s="9"/>
      <c r="M79" s="116"/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5">
      <c r="A82" s="3">
        <v>12</v>
      </c>
      <c r="C82" s="21" t="s">
        <v>7</v>
      </c>
      <c r="D82" s="162" t="s">
        <v>48</v>
      </c>
      <c r="E82" s="163" t="s">
        <v>49</v>
      </c>
      <c r="F82" s="150" t="s">
        <v>50</v>
      </c>
      <c r="G82" s="139" t="s">
        <v>49</v>
      </c>
      <c r="H82" s="164" t="s">
        <v>51</v>
      </c>
      <c r="I82" s="164" t="s">
        <v>49</v>
      </c>
      <c r="J82" s="177" t="s">
        <v>59</v>
      </c>
      <c r="K82" s="177" t="s">
        <v>49</v>
      </c>
      <c r="L82" s="165" t="s">
        <v>51</v>
      </c>
      <c r="M82" s="166" t="s">
        <v>49</v>
      </c>
    </row>
    <row r="83" spans="1:13" ht="14.1" customHeight="1" outlineLevel="1" x14ac:dyDescent="0.25">
      <c r="A83" s="3">
        <v>12</v>
      </c>
      <c r="C83" s="21" t="s">
        <v>8</v>
      </c>
      <c r="D83" s="134" t="s">
        <v>52</v>
      </c>
      <c r="E83" s="135" t="s">
        <v>49</v>
      </c>
      <c r="F83" s="203" t="s">
        <v>52</v>
      </c>
      <c r="G83" s="135" t="s">
        <v>49</v>
      </c>
      <c r="H83" s="162" t="s">
        <v>48</v>
      </c>
      <c r="I83" s="167" t="s">
        <v>49</v>
      </c>
      <c r="J83" s="168" t="s">
        <v>53</v>
      </c>
      <c r="K83" s="169" t="s">
        <v>49</v>
      </c>
      <c r="L83" s="170" t="s">
        <v>48</v>
      </c>
      <c r="M83" s="167" t="s">
        <v>49</v>
      </c>
    </row>
    <row r="84" spans="1:13" ht="14.1" customHeight="1" outlineLevel="1" x14ac:dyDescent="0.25">
      <c r="A84" s="3">
        <v>12</v>
      </c>
      <c r="C84" s="21" t="s">
        <v>9</v>
      </c>
      <c r="D84" s="133" t="s">
        <v>54</v>
      </c>
      <c r="E84" s="171" t="s">
        <v>49</v>
      </c>
      <c r="F84" s="168" t="s">
        <v>53</v>
      </c>
      <c r="G84" s="169" t="s">
        <v>49</v>
      </c>
      <c r="J84" s="134" t="s">
        <v>52</v>
      </c>
      <c r="K84" s="135" t="s">
        <v>49</v>
      </c>
      <c r="L84" s="172" t="s">
        <v>50</v>
      </c>
      <c r="M84" s="139" t="s">
        <v>49</v>
      </c>
    </row>
    <row r="85" spans="1:13" ht="14.1" customHeight="1" outlineLevel="1" x14ac:dyDescent="0.25">
      <c r="A85" s="3">
        <v>12</v>
      </c>
      <c r="C85" s="21" t="s">
        <v>10</v>
      </c>
      <c r="D85" s="68"/>
      <c r="E85" s="178" t="s">
        <v>60</v>
      </c>
      <c r="F85" s="176" t="s">
        <v>57</v>
      </c>
      <c r="G85" s="176" t="s">
        <v>49</v>
      </c>
      <c r="H85" s="9"/>
      <c r="I85" s="116"/>
      <c r="J85" s="179" t="s">
        <v>61</v>
      </c>
      <c r="K85" s="179" t="s">
        <v>49</v>
      </c>
      <c r="L85" s="9"/>
      <c r="M85" s="116"/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5">
      <c r="A88" s="3">
        <v>13</v>
      </c>
      <c r="C88" s="21" t="s">
        <v>7</v>
      </c>
      <c r="D88" s="162" t="s">
        <v>48</v>
      </c>
      <c r="E88" s="163" t="s">
        <v>49</v>
      </c>
      <c r="F88" s="150" t="s">
        <v>50</v>
      </c>
      <c r="G88" s="139" t="s">
        <v>49</v>
      </c>
      <c r="J88" s="177" t="s">
        <v>59</v>
      </c>
      <c r="K88" s="177" t="s">
        <v>49</v>
      </c>
      <c r="L88" s="164" t="s">
        <v>51</v>
      </c>
      <c r="M88" s="164" t="s">
        <v>49</v>
      </c>
    </row>
    <row r="89" spans="1:13" ht="14.1" customHeight="1" outlineLevel="1" x14ac:dyDescent="0.25">
      <c r="A89" s="3">
        <v>13</v>
      </c>
      <c r="C89" s="21" t="s">
        <v>8</v>
      </c>
      <c r="D89" s="134" t="s">
        <v>52</v>
      </c>
      <c r="E89" s="135" t="s">
        <v>49</v>
      </c>
      <c r="F89" s="203" t="s">
        <v>52</v>
      </c>
      <c r="G89" s="135" t="s">
        <v>49</v>
      </c>
      <c r="H89" s="162" t="s">
        <v>48</v>
      </c>
      <c r="I89" s="167" t="s">
        <v>49</v>
      </c>
      <c r="J89" s="168" t="s">
        <v>53</v>
      </c>
      <c r="K89" s="169" t="s">
        <v>49</v>
      </c>
      <c r="L89" s="170" t="s">
        <v>48</v>
      </c>
      <c r="M89" s="167" t="s">
        <v>49</v>
      </c>
    </row>
    <row r="90" spans="1:13" ht="14.1" customHeight="1" outlineLevel="1" x14ac:dyDescent="0.25">
      <c r="A90" s="3">
        <v>13</v>
      </c>
      <c r="C90" s="21" t="s">
        <v>9</v>
      </c>
      <c r="D90" s="133" t="s">
        <v>54</v>
      </c>
      <c r="E90" s="171" t="s">
        <v>49</v>
      </c>
      <c r="F90" s="168" t="s">
        <v>53</v>
      </c>
      <c r="G90" s="169" t="s">
        <v>49</v>
      </c>
      <c r="J90" s="134" t="s">
        <v>52</v>
      </c>
      <c r="K90" s="135" t="s">
        <v>49</v>
      </c>
      <c r="L90" s="172" t="s">
        <v>50</v>
      </c>
      <c r="M90" s="139" t="s">
        <v>49</v>
      </c>
    </row>
    <row r="91" spans="1:13" s="3" customFormat="1" ht="14.1" customHeight="1" outlineLevel="1" x14ac:dyDescent="0.25">
      <c r="A91" s="3">
        <v>13</v>
      </c>
      <c r="B91" s="16"/>
      <c r="C91" s="21" t="s">
        <v>10</v>
      </c>
      <c r="D91" s="68"/>
      <c r="E91" s="178" t="s">
        <v>60</v>
      </c>
      <c r="F91" s="176" t="s">
        <v>57</v>
      </c>
      <c r="G91" s="178" t="s">
        <v>60</v>
      </c>
      <c r="H91" s="9"/>
      <c r="I91" s="116"/>
      <c r="J91" s="179" t="s">
        <v>61</v>
      </c>
      <c r="K91" s="179" t="s">
        <v>49</v>
      </c>
      <c r="L91" s="9"/>
      <c r="M91" s="116"/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5">
      <c r="A94" s="3">
        <v>14</v>
      </c>
      <c r="C94" s="21" t="s">
        <v>7</v>
      </c>
      <c r="D94" s="162" t="s">
        <v>48</v>
      </c>
      <c r="E94" s="163" t="s">
        <v>49</v>
      </c>
      <c r="F94" s="150" t="s">
        <v>50</v>
      </c>
      <c r="G94" s="139" t="s">
        <v>49</v>
      </c>
      <c r="H94" s="133" t="s">
        <v>54</v>
      </c>
      <c r="I94" s="171" t="s">
        <v>49</v>
      </c>
      <c r="J94" s="177" t="s">
        <v>59</v>
      </c>
      <c r="K94" s="177" t="s">
        <v>49</v>
      </c>
      <c r="L94" s="164" t="s">
        <v>51</v>
      </c>
      <c r="M94" s="164" t="s">
        <v>49</v>
      </c>
    </row>
    <row r="95" spans="1:13" ht="14.1" customHeight="1" outlineLevel="1" x14ac:dyDescent="0.25">
      <c r="A95" s="3">
        <v>14</v>
      </c>
      <c r="C95" s="21" t="s">
        <v>8</v>
      </c>
      <c r="D95" s="134" t="s">
        <v>52</v>
      </c>
      <c r="E95" s="135" t="s">
        <v>49</v>
      </c>
      <c r="F95" s="68"/>
      <c r="G95" s="69"/>
      <c r="H95" s="162" t="s">
        <v>48</v>
      </c>
      <c r="I95" s="167" t="s">
        <v>49</v>
      </c>
      <c r="J95" s="168" t="s">
        <v>53</v>
      </c>
      <c r="K95" s="169" t="s">
        <v>49</v>
      </c>
      <c r="L95" s="170" t="s">
        <v>48</v>
      </c>
      <c r="M95" s="167" t="s">
        <v>49</v>
      </c>
    </row>
    <row r="96" spans="1:13" ht="14.1" customHeight="1" outlineLevel="1" x14ac:dyDescent="0.25">
      <c r="A96" s="3">
        <v>14</v>
      </c>
      <c r="C96" s="21" t="s">
        <v>9</v>
      </c>
      <c r="D96" s="133" t="s">
        <v>54</v>
      </c>
      <c r="E96" s="171" t="s">
        <v>49</v>
      </c>
      <c r="F96" s="168" t="s">
        <v>53</v>
      </c>
      <c r="G96" s="169" t="s">
        <v>49</v>
      </c>
      <c r="H96" s="162" t="s">
        <v>48</v>
      </c>
      <c r="I96" s="167" t="s">
        <v>49</v>
      </c>
      <c r="J96" s="134" t="s">
        <v>52</v>
      </c>
      <c r="K96" s="135" t="s">
        <v>49</v>
      </c>
      <c r="L96" s="172" t="s">
        <v>50</v>
      </c>
      <c r="M96" s="139" t="s">
        <v>49</v>
      </c>
    </row>
    <row r="97" spans="1:13" s="3" customFormat="1" ht="14.1" customHeight="1" outlineLevel="1" x14ac:dyDescent="0.25">
      <c r="A97" s="3">
        <v>14</v>
      </c>
      <c r="B97" s="16"/>
      <c r="C97" s="21" t="s">
        <v>10</v>
      </c>
      <c r="D97" s="68"/>
      <c r="E97" s="178" t="s">
        <v>60</v>
      </c>
      <c r="F97" s="176" t="s">
        <v>57</v>
      </c>
      <c r="G97" s="178" t="s">
        <v>60</v>
      </c>
      <c r="H97" s="9"/>
      <c r="I97" s="116"/>
      <c r="J97" s="179" t="s">
        <v>61</v>
      </c>
      <c r="K97" s="179" t="s">
        <v>49</v>
      </c>
      <c r="L97" s="9"/>
      <c r="M97" s="116"/>
    </row>
    <row r="98" spans="1:13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96">
        <f>K98+1</f>
        <v>43263</v>
      </c>
    </row>
    <row r="99" spans="1:13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 x14ac:dyDescent="0.25">
      <c r="A100" s="3">
        <v>15</v>
      </c>
      <c r="C100" s="21" t="s">
        <v>7</v>
      </c>
      <c r="D100" s="86"/>
      <c r="E100" s="87"/>
      <c r="F100" s="172" t="s">
        <v>50</v>
      </c>
      <c r="G100" s="139" t="s">
        <v>49</v>
      </c>
      <c r="H100" s="129" t="s">
        <v>54</v>
      </c>
      <c r="I100" s="171" t="s">
        <v>49</v>
      </c>
      <c r="J100" s="211" t="s">
        <v>59</v>
      </c>
      <c r="K100" s="211" t="s">
        <v>49</v>
      </c>
      <c r="L100" s="164" t="s">
        <v>51</v>
      </c>
      <c r="M100" s="164" t="s">
        <v>49</v>
      </c>
    </row>
    <row r="101" spans="1:13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9"/>
      <c r="G101" s="116"/>
      <c r="H101" s="170" t="s">
        <v>48</v>
      </c>
      <c r="I101" s="167" t="s">
        <v>49</v>
      </c>
      <c r="J101" s="211" t="s">
        <v>59</v>
      </c>
      <c r="K101" s="211" t="s">
        <v>49</v>
      </c>
      <c r="L101" s="170" t="s">
        <v>48</v>
      </c>
      <c r="M101" s="167" t="s">
        <v>49</v>
      </c>
    </row>
    <row r="102" spans="1:13" ht="14.1" customHeight="1" outlineLevel="1" x14ac:dyDescent="0.25">
      <c r="A102" s="3">
        <v>15</v>
      </c>
      <c r="C102" s="21" t="s">
        <v>9</v>
      </c>
      <c r="D102" s="89"/>
      <c r="E102" s="87"/>
      <c r="H102" s="162" t="s">
        <v>48</v>
      </c>
      <c r="I102" s="167" t="s">
        <v>49</v>
      </c>
      <c r="J102" s="203" t="s">
        <v>52</v>
      </c>
      <c r="K102" s="135" t="s">
        <v>49</v>
      </c>
      <c r="L102" s="9"/>
      <c r="M102" s="116"/>
    </row>
    <row r="103" spans="1:13" s="3" customFormat="1" ht="14.1" customHeight="1" outlineLevel="1" x14ac:dyDescent="0.25">
      <c r="A103" s="3">
        <v>15</v>
      </c>
      <c r="B103" s="125"/>
      <c r="C103" s="126" t="s">
        <v>10</v>
      </c>
      <c r="D103" s="89"/>
      <c r="E103" s="87"/>
      <c r="F103" s="176" t="s">
        <v>57</v>
      </c>
      <c r="G103" s="176" t="s">
        <v>49</v>
      </c>
      <c r="H103" s="85"/>
      <c r="I103" s="127"/>
      <c r="J103" s="213" t="s">
        <v>61</v>
      </c>
      <c r="K103" s="213" t="s">
        <v>49</v>
      </c>
      <c r="L103" s="9"/>
      <c r="M103" s="116"/>
    </row>
    <row r="104" spans="1:13" s="12" customFormat="1" ht="14.1" customHeight="1" outlineLevel="1" x14ac:dyDescent="0.2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9"/>
    </row>
    <row r="105" spans="1:13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3" s="3" customFormat="1" ht="14.1" customHeight="1" outlineLevel="1" x14ac:dyDescent="0.25">
      <c r="D106" s="236" t="s">
        <v>48</v>
      </c>
      <c r="E106" s="224">
        <f>COUNTIF(D4:M103, "Παθολ. Γ")</f>
        <v>43</v>
      </c>
      <c r="F106" s="225">
        <v>90</v>
      </c>
      <c r="G106" s="79"/>
      <c r="H106" s="78"/>
      <c r="I106" s="80"/>
      <c r="J106" s="78"/>
      <c r="K106" s="6"/>
      <c r="M106" s="6"/>
    </row>
    <row r="107" spans="1:13" s="3" customFormat="1" ht="14.1" customHeight="1" outlineLevel="1" x14ac:dyDescent="0.25">
      <c r="D107" s="231" t="s">
        <v>52</v>
      </c>
      <c r="E107" s="224">
        <f>COUNTIF(D4:M104, "Χειρ. Γ")</f>
        <v>30</v>
      </c>
      <c r="F107" s="226">
        <v>60</v>
      </c>
      <c r="G107" s="37"/>
      <c r="I107" s="6"/>
      <c r="K107" s="6"/>
      <c r="M107" s="6"/>
    </row>
    <row r="108" spans="1:13" s="3" customFormat="1" ht="14.1" customHeight="1" outlineLevel="1" x14ac:dyDescent="0.25">
      <c r="D108" s="228" t="s">
        <v>54</v>
      </c>
      <c r="E108" s="224">
        <f>COUNTIF(D4:M103, "Αναισθ")</f>
        <v>15</v>
      </c>
      <c r="F108" s="225">
        <v>30</v>
      </c>
      <c r="G108" s="79"/>
      <c r="H108" s="80"/>
      <c r="I108" s="78"/>
      <c r="J108" s="78"/>
    </row>
    <row r="109" spans="1:13" s="3" customFormat="1" ht="14.1" customHeight="1" outlineLevel="1" x14ac:dyDescent="0.25">
      <c r="D109" s="237" t="s">
        <v>57</v>
      </c>
      <c r="E109" s="224">
        <f>COUNTIF(D4:M103, "ΝΧ")</f>
        <v>15</v>
      </c>
      <c r="F109" s="226">
        <v>30</v>
      </c>
      <c r="G109" s="90"/>
      <c r="H109" s="4"/>
    </row>
    <row r="110" spans="1:13" ht="14.1" customHeight="1" outlineLevel="1" x14ac:dyDescent="0.25">
      <c r="C110" s="50"/>
      <c r="D110" s="238" t="s">
        <v>50</v>
      </c>
      <c r="E110" s="224">
        <f>COUNTIF(D4:M103, "Μαιευτ")</f>
        <v>37</v>
      </c>
      <c r="F110" s="227">
        <v>75</v>
      </c>
      <c r="G110" s="90"/>
      <c r="H110" s="92"/>
      <c r="I110" s="94"/>
      <c r="J110" s="92"/>
      <c r="K110" s="92"/>
      <c r="L110" s="92"/>
      <c r="M110" s="3"/>
    </row>
    <row r="111" spans="1:13" ht="14.1" customHeight="1" outlineLevel="1" x14ac:dyDescent="0.25">
      <c r="C111" s="50"/>
      <c r="D111" s="239" t="s">
        <v>51</v>
      </c>
      <c r="E111" s="224">
        <f>COUNTIF(D4:M103, "Παιδιατρ.")</f>
        <v>36</v>
      </c>
      <c r="F111" s="227">
        <v>75</v>
      </c>
      <c r="G111" s="90"/>
      <c r="H111" s="92"/>
      <c r="I111" s="92"/>
      <c r="J111" s="92"/>
      <c r="K111" s="92"/>
      <c r="L111" s="92"/>
      <c r="M111" s="3"/>
    </row>
    <row r="112" spans="1:13" ht="14.1" customHeight="1" outlineLevel="1" x14ac:dyDescent="0.2">
      <c r="C112" s="50"/>
      <c r="D112" s="240" t="s">
        <v>61</v>
      </c>
      <c r="E112" s="224">
        <f>COUNTIF(D4:M103, "Ανδρολογ")</f>
        <v>7</v>
      </c>
      <c r="F112" s="226">
        <v>15</v>
      </c>
      <c r="G112" s="3"/>
      <c r="H112" s="3"/>
      <c r="I112" s="3"/>
      <c r="J112" s="3"/>
      <c r="K112" s="3"/>
      <c r="L112" s="3"/>
      <c r="M112" s="3"/>
    </row>
    <row r="113" spans="2:13" ht="14.1" customHeight="1" outlineLevel="1" x14ac:dyDescent="0.25">
      <c r="C113" s="50"/>
      <c r="D113" s="241" t="s">
        <v>53</v>
      </c>
      <c r="E113" s="224">
        <f>COUNTIF(D4:M103, "Ακτινολ.Β")</f>
        <v>28</v>
      </c>
      <c r="F113" s="223">
        <v>45</v>
      </c>
      <c r="G113" s="75"/>
      <c r="H113" s="75"/>
      <c r="I113" s="75"/>
      <c r="J113" s="75"/>
      <c r="K113" s="75"/>
      <c r="L113" s="75"/>
      <c r="M113" s="75"/>
    </row>
    <row r="114" spans="2:13" ht="14.1" customHeight="1" outlineLevel="1" x14ac:dyDescent="0.2">
      <c r="B114" s="71"/>
      <c r="C114" s="50"/>
      <c r="D114" s="242" t="s">
        <v>59</v>
      </c>
      <c r="E114" s="224">
        <f>COUNTIF(D4:M103, "Εντατ.Ιατρ")</f>
        <v>7</v>
      </c>
      <c r="F114" s="223">
        <v>15</v>
      </c>
      <c r="G114" s="75"/>
      <c r="H114" s="75"/>
      <c r="I114" s="75"/>
      <c r="J114" s="75"/>
      <c r="K114" s="75"/>
      <c r="L114" s="75"/>
      <c r="M114" s="75"/>
    </row>
    <row r="115" spans="2:13" ht="14.1" customHeight="1" x14ac:dyDescent="0.25">
      <c r="C115" s="50"/>
      <c r="D115" s="243" t="s">
        <v>58</v>
      </c>
      <c r="E115" s="224">
        <f>COUNTIF(D4:M103, "Μορ.Προσπ")</f>
        <v>0</v>
      </c>
      <c r="F115" s="244">
        <v>30</v>
      </c>
      <c r="G115" s="3"/>
      <c r="H115" s="3"/>
      <c r="I115" s="3"/>
      <c r="J115" s="3"/>
      <c r="K115" s="3"/>
      <c r="L115" s="3"/>
      <c r="M115" s="3"/>
    </row>
    <row r="116" spans="2:13" ht="14.1" customHeight="1" x14ac:dyDescent="0.2">
      <c r="D116" s="245" t="s">
        <v>60</v>
      </c>
      <c r="E116" s="224">
        <f>COUNTIF(D3:M103, "Νεογνικ")</f>
        <v>7</v>
      </c>
      <c r="F116" s="244">
        <v>15</v>
      </c>
    </row>
    <row r="117" spans="2:13" ht="14.1" customHeight="1" x14ac:dyDescent="0.2">
      <c r="D117" s="246" t="s">
        <v>56</v>
      </c>
      <c r="E117" s="224">
        <f>COUNTIF(D3:M103, "Στομ.Γναθ")</f>
        <v>8</v>
      </c>
      <c r="F117" s="244">
        <v>15</v>
      </c>
    </row>
    <row r="118" spans="2:13" ht="14.1" customHeight="1" x14ac:dyDescent="0.25">
      <c r="D118" s="247" t="s">
        <v>55</v>
      </c>
      <c r="E118" s="224">
        <f>COUNTIF(D3:M103, "Αιμοδ.Παθ")</f>
        <v>8</v>
      </c>
      <c r="F118" s="244">
        <v>15</v>
      </c>
    </row>
    <row r="119" spans="2:13" ht="14.1" customHeight="1" x14ac:dyDescent="0.2">
      <c r="D119" s="248" t="s">
        <v>72</v>
      </c>
      <c r="E119" s="224">
        <f>COUNTIF(D3:M103, "ΣΜΝ")</f>
        <v>0</v>
      </c>
      <c r="F119" s="244">
        <v>15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5" fitToHeight="2" orientation="portrait" horizontalDpi="300" verticalDpi="300" r:id="rId1"/>
  <headerFooter alignWithMargins="0">
    <oddHeader xml:space="preserve">&amp;R&amp;"Book Antiqua,Κανονικά"8ο Εξάμηνο 2019-20
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9"/>
  <sheetViews>
    <sheetView view="pageBreakPreview" zoomScale="86" zoomScaleNormal="90" zoomScaleSheetLayoutView="86" workbookViewId="0">
      <pane xSplit="3" ySplit="1" topLeftCell="D68" activePane="bottomRight" state="frozenSplit"/>
      <selection activeCell="N89" sqref="N89"/>
      <selection pane="topRight" activeCell="N89" sqref="N89"/>
      <selection pane="bottomLeft" activeCell="N89" sqref="N89"/>
      <selection pane="bottomRight" activeCell="D97" sqref="D97:E97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8.1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">
      <c r="A4" s="3">
        <v>1</v>
      </c>
      <c r="C4" s="21" t="s">
        <v>7</v>
      </c>
      <c r="F4" s="8"/>
      <c r="G4" s="20"/>
      <c r="H4" s="1"/>
      <c r="I4" s="10"/>
      <c r="J4" s="1"/>
      <c r="L4" s="25"/>
      <c r="M4" s="98"/>
      <c r="N4" s="3"/>
    </row>
    <row r="5" spans="1:16" ht="14.1" customHeight="1" outlineLevel="1" x14ac:dyDescent="0.2">
      <c r="A5" s="3">
        <v>1</v>
      </c>
      <c r="C5" s="21" t="s">
        <v>8</v>
      </c>
      <c r="F5" s="8"/>
      <c r="G5" s="20"/>
      <c r="I5" s="10"/>
      <c r="J5" s="25"/>
      <c r="L5" s="25"/>
      <c r="M5" s="98"/>
      <c r="N5" s="3"/>
    </row>
    <row r="6" spans="1:16" ht="14.1" customHeight="1" outlineLevel="1" x14ac:dyDescent="0.2">
      <c r="A6" s="3">
        <v>1</v>
      </c>
      <c r="C6" s="21" t="s">
        <v>9</v>
      </c>
      <c r="F6" s="8"/>
      <c r="G6" s="20"/>
      <c r="H6" s="1"/>
      <c r="I6" s="10"/>
      <c r="J6" s="25"/>
      <c r="L6" s="25"/>
      <c r="M6" s="98"/>
      <c r="N6" s="3"/>
    </row>
    <row r="7" spans="1:16" s="3" customFormat="1" ht="14.1" customHeight="1" outlineLevel="1" x14ac:dyDescent="0.2">
      <c r="A7" s="3">
        <v>1</v>
      </c>
      <c r="B7" s="16"/>
      <c r="C7" s="21" t="s">
        <v>10</v>
      </c>
      <c r="D7" s="2"/>
      <c r="E7" s="182" t="s">
        <v>64</v>
      </c>
      <c r="F7" s="2"/>
      <c r="G7" s="181" t="s">
        <v>63</v>
      </c>
      <c r="H7" s="9"/>
      <c r="I7" s="20"/>
      <c r="J7" s="183" t="s">
        <v>65</v>
      </c>
      <c r="K7" s="184" t="s">
        <v>87</v>
      </c>
      <c r="L7" s="9"/>
      <c r="M7" s="185" t="s">
        <v>67</v>
      </c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98"/>
      <c r="N10" s="3"/>
    </row>
    <row r="11" spans="1:16" ht="14.1" customHeight="1" outlineLevel="1" x14ac:dyDescent="0.2">
      <c r="A11" s="3">
        <v>2</v>
      </c>
      <c r="C11" s="21" t="s">
        <v>8</v>
      </c>
      <c r="F11" s="8"/>
      <c r="G11" s="20"/>
      <c r="I11" s="20"/>
      <c r="J11" s="24"/>
      <c r="L11" s="24"/>
      <c r="M11" s="98"/>
      <c r="N11" s="3"/>
    </row>
    <row r="12" spans="1:16" ht="14.1" customHeight="1" outlineLevel="1" x14ac:dyDescent="0.2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98"/>
      <c r="N12" s="3"/>
    </row>
    <row r="13" spans="1:16" s="3" customFormat="1" ht="14.1" customHeight="1" outlineLevel="1" x14ac:dyDescent="0.2">
      <c r="A13" s="3">
        <v>2</v>
      </c>
      <c r="B13" s="16"/>
      <c r="C13" s="21" t="s">
        <v>10</v>
      </c>
      <c r="D13" s="2"/>
      <c r="E13" s="182" t="s">
        <v>64</v>
      </c>
      <c r="F13" s="2"/>
      <c r="G13" s="181" t="s">
        <v>63</v>
      </c>
      <c r="H13" s="9"/>
      <c r="I13" s="20"/>
      <c r="J13" s="183" t="s">
        <v>65</v>
      </c>
      <c r="K13" s="184" t="s">
        <v>87</v>
      </c>
      <c r="L13" s="9"/>
      <c r="M13" s="185" t="s">
        <v>67</v>
      </c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8"/>
      <c r="G16" s="20"/>
      <c r="H16" s="8"/>
      <c r="I16" s="20"/>
      <c r="J16" s="1"/>
      <c r="L16" s="24"/>
      <c r="M16" s="98"/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8"/>
      <c r="G17" s="20"/>
      <c r="I17" s="20"/>
      <c r="J17" s="24"/>
      <c r="L17" s="24"/>
      <c r="M17" s="98"/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8"/>
      <c r="G18" s="20"/>
      <c r="H18" s="49"/>
      <c r="I18" s="41"/>
      <c r="J18" s="24"/>
      <c r="L18" s="24"/>
      <c r="M18" s="98"/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F19" s="2"/>
      <c r="G19" s="181" t="s">
        <v>63</v>
      </c>
      <c r="H19" s="9"/>
      <c r="I19" s="20"/>
      <c r="J19" s="183" t="s">
        <v>65</v>
      </c>
      <c r="K19" s="184" t="s">
        <v>86</v>
      </c>
      <c r="L19" s="9"/>
      <c r="M19" s="185" t="s">
        <v>67</v>
      </c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">
      <c r="A22" s="3">
        <v>4</v>
      </c>
      <c r="C22" s="21" t="s">
        <v>7</v>
      </c>
      <c r="F22" s="8"/>
      <c r="G22" s="20"/>
      <c r="H22" s="8"/>
      <c r="I22" s="20"/>
      <c r="J22" s="1"/>
      <c r="L22" s="24"/>
      <c r="M22" s="98"/>
      <c r="N22" s="3"/>
      <c r="O22" s="33"/>
      <c r="P22" s="32"/>
      <c r="Q22" s="20"/>
    </row>
    <row r="23" spans="1:17" ht="14.1" customHeight="1" outlineLevel="1" x14ac:dyDescent="0.2">
      <c r="A23" s="3">
        <v>4</v>
      </c>
      <c r="C23" s="21" t="s">
        <v>8</v>
      </c>
      <c r="F23" s="8"/>
      <c r="G23" s="20"/>
      <c r="I23" s="20"/>
      <c r="J23" s="24"/>
      <c r="L23" s="24"/>
      <c r="M23" s="98"/>
      <c r="N23" s="3"/>
      <c r="O23" s="33"/>
      <c r="P23" s="32"/>
      <c r="Q23" s="20"/>
    </row>
    <row r="24" spans="1:17" ht="14.1" customHeight="1" outlineLevel="1" x14ac:dyDescent="0.2">
      <c r="A24" s="3">
        <v>4</v>
      </c>
      <c r="C24" s="21" t="s">
        <v>9</v>
      </c>
      <c r="F24" s="8"/>
      <c r="G24" s="20"/>
      <c r="H24" s="8"/>
      <c r="I24" s="20"/>
      <c r="J24" s="24"/>
      <c r="L24" s="24"/>
      <c r="M24" s="98"/>
      <c r="N24" s="3"/>
      <c r="O24" s="33"/>
      <c r="P24" s="32"/>
      <c r="Q24" s="20"/>
    </row>
    <row r="25" spans="1:17" s="3" customFormat="1" ht="14.1" customHeight="1" outlineLevel="1" x14ac:dyDescent="0.2">
      <c r="A25" s="3">
        <v>4</v>
      </c>
      <c r="B25" s="16"/>
      <c r="C25" s="21" t="s">
        <v>10</v>
      </c>
      <c r="D25" s="2"/>
      <c r="E25" s="182" t="s">
        <v>64</v>
      </c>
      <c r="F25" s="2"/>
      <c r="G25" s="181" t="s">
        <v>63</v>
      </c>
      <c r="H25" s="9"/>
      <c r="I25" s="20"/>
      <c r="J25" s="183" t="s">
        <v>65</v>
      </c>
      <c r="K25" s="184" t="s">
        <v>86</v>
      </c>
      <c r="L25" s="9"/>
      <c r="M25" s="185" t="s">
        <v>67</v>
      </c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98"/>
      <c r="N28" s="3"/>
    </row>
    <row r="29" spans="1:17" ht="14.1" customHeight="1" outlineLevel="1" x14ac:dyDescent="0.2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98"/>
      <c r="N29" s="3"/>
    </row>
    <row r="30" spans="1:17" ht="14.1" customHeight="1" outlineLevel="1" x14ac:dyDescent="0.2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98"/>
      <c r="N30" s="3"/>
    </row>
    <row r="31" spans="1:17" s="3" customFormat="1" ht="14.1" customHeight="1" outlineLevel="1" x14ac:dyDescent="0.2">
      <c r="A31" s="3">
        <v>5</v>
      </c>
      <c r="B31" s="16"/>
      <c r="C31" s="21" t="s">
        <v>10</v>
      </c>
      <c r="D31" s="2"/>
      <c r="E31" s="182" t="s">
        <v>64</v>
      </c>
      <c r="F31" s="2"/>
      <c r="G31" s="181" t="s">
        <v>63</v>
      </c>
      <c r="H31" s="9"/>
      <c r="I31" s="20"/>
      <c r="J31" s="183" t="s">
        <v>65</v>
      </c>
      <c r="K31" s="184" t="s">
        <v>86</v>
      </c>
      <c r="L31" s="9"/>
      <c r="M31" s="185" t="s">
        <v>67</v>
      </c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F34" s="8"/>
      <c r="G34" s="20"/>
      <c r="H34" s="86"/>
      <c r="I34" s="87"/>
      <c r="J34" s="1"/>
      <c r="L34" s="24"/>
      <c r="M34" s="98"/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F35" s="8"/>
      <c r="G35" s="20"/>
      <c r="H35" s="88" t="s">
        <v>18</v>
      </c>
      <c r="I35" s="87"/>
      <c r="J35" s="24"/>
      <c r="L35" s="24"/>
      <c r="M35" s="98"/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F36" s="8"/>
      <c r="G36" s="20"/>
      <c r="H36" s="89"/>
      <c r="I36" s="87"/>
      <c r="J36" s="24"/>
      <c r="L36" s="24"/>
      <c r="M36" s="98"/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2"/>
      <c r="E37" s="182" t="s">
        <v>64</v>
      </c>
      <c r="F37" s="2"/>
      <c r="G37" s="181" t="s">
        <v>63</v>
      </c>
      <c r="H37" s="89"/>
      <c r="I37" s="87"/>
      <c r="J37" s="183" t="s">
        <v>65</v>
      </c>
      <c r="K37" s="184" t="s">
        <v>86</v>
      </c>
      <c r="L37" s="9"/>
      <c r="M37" s="185" t="s">
        <v>67</v>
      </c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">
      <c r="A40" s="3">
        <v>7</v>
      </c>
      <c r="C40" s="21" t="s">
        <v>7</v>
      </c>
      <c r="D40" s="5"/>
      <c r="E40" s="20"/>
      <c r="F40" s="9"/>
      <c r="G40" s="20"/>
      <c r="H40" s="9"/>
      <c r="I40" s="20"/>
      <c r="J40" s="5"/>
      <c r="L40" s="26"/>
      <c r="M40" s="98"/>
      <c r="N40" s="3"/>
    </row>
    <row r="41" spans="1:16" ht="14.1" customHeight="1" outlineLevel="1" x14ac:dyDescent="0.2">
      <c r="A41" s="3">
        <v>7</v>
      </c>
      <c r="C41" s="21" t="s">
        <v>8</v>
      </c>
      <c r="D41" s="9"/>
      <c r="E41" s="20"/>
      <c r="F41" s="9"/>
      <c r="G41" s="20"/>
      <c r="H41" s="3"/>
      <c r="I41" s="20"/>
      <c r="J41" s="26"/>
      <c r="L41" s="26"/>
      <c r="M41" s="98"/>
      <c r="N41" s="3"/>
    </row>
    <row r="42" spans="1:16" ht="14.1" customHeight="1" outlineLevel="1" x14ac:dyDescent="0.2">
      <c r="A42" s="3">
        <v>7</v>
      </c>
      <c r="C42" s="21" t="s">
        <v>9</v>
      </c>
      <c r="D42" s="5"/>
      <c r="E42" s="20"/>
      <c r="F42" s="9"/>
      <c r="G42" s="20"/>
      <c r="H42" s="9"/>
      <c r="I42" s="20"/>
      <c r="J42" s="26"/>
      <c r="L42" s="26"/>
      <c r="M42" s="98"/>
      <c r="N42" s="3"/>
    </row>
    <row r="43" spans="1:16" s="3" customFormat="1" ht="14.1" customHeight="1" outlineLevel="1" x14ac:dyDescent="0.2">
      <c r="A43" s="3">
        <v>7</v>
      </c>
      <c r="B43" s="16"/>
      <c r="C43" s="21" t="s">
        <v>10</v>
      </c>
      <c r="D43" s="2"/>
      <c r="E43" s="182" t="s">
        <v>64</v>
      </c>
      <c r="F43" s="2"/>
      <c r="G43" s="181" t="s">
        <v>63</v>
      </c>
      <c r="H43" s="85"/>
      <c r="I43" s="195"/>
      <c r="J43" s="216" t="s">
        <v>65</v>
      </c>
      <c r="K43" s="184" t="s">
        <v>86</v>
      </c>
      <c r="L43" s="85"/>
      <c r="M43" s="185" t="s">
        <v>67</v>
      </c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">
      <c r="A46" s="3">
        <v>8</v>
      </c>
      <c r="C46" s="21" t="s">
        <v>7</v>
      </c>
      <c r="D46" s="5"/>
      <c r="E46" s="20"/>
      <c r="F46" s="9"/>
      <c r="G46" s="20"/>
      <c r="H46" s="9"/>
      <c r="I46" s="20"/>
      <c r="J46" s="5"/>
      <c r="L46" s="26"/>
      <c r="M46" s="98"/>
      <c r="O46" s="38"/>
      <c r="P46" s="39"/>
    </row>
    <row r="47" spans="1:16" ht="14.1" customHeight="1" outlineLevel="1" x14ac:dyDescent="0.2">
      <c r="A47" s="3">
        <v>8</v>
      </c>
      <c r="C47" s="21" t="s">
        <v>8</v>
      </c>
      <c r="D47" s="9"/>
      <c r="E47" s="20"/>
      <c r="F47" s="9"/>
      <c r="G47" s="20"/>
      <c r="H47" s="3"/>
      <c r="I47" s="20"/>
      <c r="J47" s="26"/>
      <c r="L47" s="26"/>
      <c r="M47" s="98"/>
      <c r="O47" s="38"/>
      <c r="P47" s="39"/>
    </row>
    <row r="48" spans="1:16" ht="14.1" customHeight="1" outlineLevel="1" x14ac:dyDescent="0.2">
      <c r="A48" s="3">
        <v>8</v>
      </c>
      <c r="C48" s="21" t="s">
        <v>9</v>
      </c>
      <c r="D48" s="5"/>
      <c r="E48" s="20"/>
      <c r="F48" s="9"/>
      <c r="G48" s="20"/>
      <c r="H48" s="9"/>
      <c r="I48" s="20"/>
      <c r="J48" s="26"/>
      <c r="L48" s="26"/>
      <c r="M48" s="98"/>
      <c r="O48" s="40"/>
      <c r="P48" s="39"/>
    </row>
    <row r="49" spans="1:18" s="3" customFormat="1" ht="14.1" customHeight="1" outlineLevel="1" x14ac:dyDescent="0.2">
      <c r="A49" s="3">
        <v>8</v>
      </c>
      <c r="B49" s="16"/>
      <c r="C49" s="21" t="s">
        <v>10</v>
      </c>
      <c r="D49" s="180" t="s">
        <v>62</v>
      </c>
      <c r="E49" s="182" t="s">
        <v>64</v>
      </c>
      <c r="F49" s="180" t="s">
        <v>62</v>
      </c>
      <c r="G49" s="181" t="s">
        <v>63</v>
      </c>
      <c r="H49" s="85"/>
      <c r="I49" s="195"/>
      <c r="J49" s="216" t="s">
        <v>65</v>
      </c>
      <c r="K49" s="184" t="s">
        <v>86</v>
      </c>
      <c r="L49" s="188" t="s">
        <v>70</v>
      </c>
      <c r="M49" s="185" t="s">
        <v>67</v>
      </c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30" t="s">
        <v>6</v>
      </c>
      <c r="M50" s="96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D64" s="5"/>
      <c r="E64" s="20"/>
      <c r="F64" s="9"/>
      <c r="G64" s="20"/>
      <c r="H64" s="9"/>
      <c r="I64" s="20"/>
      <c r="J64" s="5"/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D65" s="9"/>
      <c r="E65" s="20"/>
      <c r="F65" s="9"/>
      <c r="G65" s="20"/>
      <c r="H65" s="3"/>
      <c r="I65" s="20"/>
      <c r="J65" s="26"/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D66" s="5"/>
      <c r="E66" s="20"/>
      <c r="F66" s="9"/>
      <c r="G66" s="20"/>
      <c r="H66" s="9"/>
      <c r="I66" s="20"/>
      <c r="J66" s="26"/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D67" s="180" t="s">
        <v>62</v>
      </c>
      <c r="E67" s="182" t="s">
        <v>64</v>
      </c>
      <c r="F67" s="180" t="s">
        <v>62</v>
      </c>
      <c r="G67" s="20"/>
      <c r="H67" s="85"/>
      <c r="I67" s="195"/>
      <c r="J67" s="187" t="s">
        <v>69</v>
      </c>
      <c r="K67" s="184" t="s">
        <v>88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0"/>
    </row>
    <row r="71" spans="1:15" ht="14.1" customHeight="1" outlineLevel="1" x14ac:dyDescent="0.2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98"/>
    </row>
    <row r="72" spans="1:15" ht="14.1" customHeight="1" outlineLevel="1" x14ac:dyDescent="0.2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98"/>
    </row>
    <row r="73" spans="1:15" s="3" customFormat="1" ht="14.1" customHeight="1" outlineLevel="1" x14ac:dyDescent="0.2">
      <c r="A73" s="3">
        <v>0</v>
      </c>
      <c r="B73" s="16"/>
      <c r="C73" s="21" t="s">
        <v>10</v>
      </c>
      <c r="D73" s="186" t="s">
        <v>68</v>
      </c>
      <c r="E73" s="2"/>
      <c r="F73" s="192"/>
      <c r="G73" s="20"/>
      <c r="H73" s="9"/>
      <c r="I73" s="20"/>
      <c r="J73" s="186" t="s">
        <v>68</v>
      </c>
      <c r="K73" s="184" t="s">
        <v>88</v>
      </c>
      <c r="L73" s="188" t="s">
        <v>70</v>
      </c>
      <c r="M73" s="180" t="s">
        <v>62</v>
      </c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0"/>
    </row>
    <row r="77" spans="1:15" ht="14.1" customHeight="1" outlineLevel="1" x14ac:dyDescent="0.2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98"/>
    </row>
    <row r="78" spans="1:15" ht="14.1" customHeight="1" outlineLevel="1" x14ac:dyDescent="0.2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98"/>
      <c r="O78" s="20"/>
    </row>
    <row r="79" spans="1:15" ht="14.1" customHeight="1" outlineLevel="1" x14ac:dyDescent="0.2">
      <c r="A79" s="3">
        <v>11</v>
      </c>
      <c r="C79" s="21" t="s">
        <v>10</v>
      </c>
      <c r="D79" s="186" t="s">
        <v>68</v>
      </c>
      <c r="E79" s="189" t="s">
        <v>71</v>
      </c>
      <c r="G79" s="187" t="s">
        <v>69</v>
      </c>
      <c r="H79" s="9"/>
      <c r="I79" s="20"/>
      <c r="J79" s="186" t="s">
        <v>68</v>
      </c>
      <c r="K79" s="9"/>
      <c r="L79" s="188" t="s">
        <v>70</v>
      </c>
      <c r="M79" s="180" t="s">
        <v>62</v>
      </c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0"/>
    </row>
    <row r="83" spans="1:13" ht="14.1" customHeight="1" outlineLevel="1" x14ac:dyDescent="0.2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98"/>
    </row>
    <row r="84" spans="1:13" ht="14.1" customHeight="1" outlineLevel="1" x14ac:dyDescent="0.2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98"/>
    </row>
    <row r="85" spans="1:13" ht="14.1" customHeight="1" outlineLevel="1" x14ac:dyDescent="0.2">
      <c r="A85" s="3">
        <v>12</v>
      </c>
      <c r="C85" s="21" t="s">
        <v>10</v>
      </c>
      <c r="D85" s="186" t="s">
        <v>68</v>
      </c>
      <c r="E85" s="189" t="s">
        <v>71</v>
      </c>
      <c r="F85" s="9"/>
      <c r="G85" s="187" t="s">
        <v>69</v>
      </c>
      <c r="H85" s="9"/>
      <c r="I85" s="20"/>
      <c r="J85" s="186" t="s">
        <v>68</v>
      </c>
      <c r="K85" s="9"/>
      <c r="L85" s="188" t="s">
        <v>70</v>
      </c>
      <c r="M85" s="180" t="s">
        <v>62</v>
      </c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0"/>
    </row>
    <row r="89" spans="1:13" ht="14.1" customHeight="1" outlineLevel="1" x14ac:dyDescent="0.2">
      <c r="A89" s="3">
        <v>13</v>
      </c>
      <c r="C89" s="21" t="s">
        <v>8</v>
      </c>
      <c r="F89" s="8"/>
      <c r="G89" s="20"/>
      <c r="I89" s="20"/>
      <c r="J89" s="24"/>
      <c r="L89" s="24"/>
      <c r="M89" s="98"/>
    </row>
    <row r="90" spans="1:13" ht="14.1" customHeight="1" outlineLevel="1" x14ac:dyDescent="0.2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98"/>
    </row>
    <row r="91" spans="1:13" s="3" customFormat="1" ht="14.1" customHeight="1" outlineLevel="1" x14ac:dyDescent="0.2">
      <c r="A91" s="3">
        <v>13</v>
      </c>
      <c r="B91" s="16"/>
      <c r="C91" s="21" t="s">
        <v>10</v>
      </c>
      <c r="D91" s="186" t="s">
        <v>68</v>
      </c>
      <c r="E91" s="189" t="s">
        <v>71</v>
      </c>
      <c r="F91" s="9"/>
      <c r="G91" s="189" t="s">
        <v>71</v>
      </c>
      <c r="H91" s="9"/>
      <c r="I91" s="20"/>
      <c r="J91" s="187" t="s">
        <v>69</v>
      </c>
      <c r="K91" s="9"/>
      <c r="L91" s="188" t="s">
        <v>70</v>
      </c>
      <c r="M91" s="180" t="s">
        <v>62</v>
      </c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">
      <c r="A94" s="3">
        <v>14</v>
      </c>
      <c r="C94" s="21" t="s">
        <v>7</v>
      </c>
      <c r="F94" s="8"/>
      <c r="G94" s="20"/>
      <c r="H94" s="8"/>
      <c r="I94" s="20"/>
      <c r="L94" s="24"/>
      <c r="M94" s="100"/>
    </row>
    <row r="95" spans="1:13" ht="14.1" customHeight="1" outlineLevel="1" x14ac:dyDescent="0.2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98"/>
    </row>
    <row r="96" spans="1:13" ht="14.1" customHeight="1" outlineLevel="1" x14ac:dyDescent="0.2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98"/>
    </row>
    <row r="97" spans="1:13" s="3" customFormat="1" ht="14.1" customHeight="1" outlineLevel="1" x14ac:dyDescent="0.2">
      <c r="A97" s="3">
        <v>14</v>
      </c>
      <c r="B97" s="16"/>
      <c r="C97" s="21" t="s">
        <v>10</v>
      </c>
      <c r="D97" s="265" t="s">
        <v>89</v>
      </c>
      <c r="E97" s="266"/>
      <c r="F97" s="187" t="s">
        <v>69</v>
      </c>
      <c r="G97" s="189" t="s">
        <v>71</v>
      </c>
      <c r="H97" s="9"/>
      <c r="I97" s="20"/>
      <c r="J97" s="187" t="s">
        <v>69</v>
      </c>
      <c r="K97" s="9"/>
      <c r="L97" s="188" t="s">
        <v>70</v>
      </c>
      <c r="M97" s="180" t="s">
        <v>62</v>
      </c>
    </row>
    <row r="98" spans="1:13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96">
        <f>K98+1</f>
        <v>43263</v>
      </c>
    </row>
    <row r="99" spans="1:13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 x14ac:dyDescent="0.25">
      <c r="A100" s="3">
        <v>15</v>
      </c>
      <c r="C100" s="21" t="s">
        <v>7</v>
      </c>
      <c r="D100" s="86"/>
      <c r="E100" s="87"/>
      <c r="F100" s="8"/>
      <c r="G100" s="20"/>
      <c r="H100" s="8"/>
      <c r="I100" s="20"/>
      <c r="J100" s="8"/>
      <c r="L100" s="8"/>
      <c r="M100" s="98"/>
    </row>
    <row r="101" spans="1:13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8"/>
      <c r="G101" s="20"/>
      <c r="H101" s="8"/>
      <c r="I101" s="20"/>
      <c r="J101" s="24"/>
      <c r="L101" s="24"/>
      <c r="M101" s="98"/>
    </row>
    <row r="102" spans="1:13" ht="14.1" customHeight="1" outlineLevel="1" x14ac:dyDescent="0.25">
      <c r="A102" s="3">
        <v>15</v>
      </c>
      <c r="C102" s="21" t="s">
        <v>9</v>
      </c>
      <c r="D102" s="89"/>
      <c r="E102" s="87"/>
      <c r="F102" s="8"/>
      <c r="G102" s="20"/>
      <c r="H102" s="8"/>
      <c r="I102" s="20"/>
      <c r="J102" s="24"/>
      <c r="L102" s="24"/>
      <c r="M102" s="98"/>
    </row>
    <row r="103" spans="1:13" s="3" customFormat="1" ht="14.1" customHeight="1" outlineLevel="1" x14ac:dyDescent="0.25">
      <c r="A103" s="3">
        <v>15</v>
      </c>
      <c r="B103" s="16"/>
      <c r="C103" s="4" t="s">
        <v>10</v>
      </c>
      <c r="D103" s="89"/>
      <c r="E103" s="87"/>
      <c r="F103" s="196" t="s">
        <v>69</v>
      </c>
      <c r="G103" s="194" t="s">
        <v>71</v>
      </c>
      <c r="H103" s="85"/>
      <c r="I103" s="195"/>
      <c r="K103" s="9"/>
      <c r="L103" s="188" t="s">
        <v>70</v>
      </c>
      <c r="M103" s="9"/>
    </row>
    <row r="104" spans="1:13" s="12" customFormat="1" ht="14.1" customHeight="1" outlineLevel="1" x14ac:dyDescent="0.2">
      <c r="D104" s="45"/>
      <c r="E104" s="45"/>
      <c r="F104" s="47"/>
      <c r="G104" s="45"/>
      <c r="H104" s="47"/>
      <c r="I104" s="45"/>
      <c r="J104" s="47"/>
      <c r="K104" s="45"/>
      <c r="L104" s="47"/>
      <c r="M104" s="119"/>
    </row>
    <row r="105" spans="1:13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3" s="3" customFormat="1" ht="14.1" customHeight="1" outlineLevel="1" x14ac:dyDescent="0.25">
      <c r="D106" s="186" t="s">
        <v>68</v>
      </c>
      <c r="E106" s="224">
        <f>COUNTIF(D4:M103, "ΠαθΣπΣτ")</f>
        <v>7</v>
      </c>
      <c r="F106" s="225">
        <v>15</v>
      </c>
      <c r="G106" s="79"/>
      <c r="H106" s="78"/>
      <c r="I106" s="80"/>
      <c r="J106" s="78"/>
      <c r="K106" s="6"/>
      <c r="M106" s="98"/>
    </row>
    <row r="107" spans="1:13" s="3" customFormat="1" ht="14.1" customHeight="1" outlineLevel="1" x14ac:dyDescent="0.25">
      <c r="D107" s="194" t="s">
        <v>71</v>
      </c>
      <c r="E107" s="224">
        <f>COUNTIF(D4:M104, "Επ.Παιδ")</f>
        <v>6</v>
      </c>
      <c r="F107" s="226">
        <v>15</v>
      </c>
      <c r="G107" s="79"/>
      <c r="I107" s="6"/>
      <c r="K107" s="6"/>
      <c r="M107" s="6"/>
    </row>
    <row r="108" spans="1:13" s="3" customFormat="1" ht="14.1" customHeight="1" outlineLevel="1" x14ac:dyDescent="0.25">
      <c r="D108" s="196" t="s">
        <v>69</v>
      </c>
      <c r="E108" s="224">
        <f>COUNTIF(D4:M103, "Παιδ.Αιμ")</f>
        <v>7</v>
      </c>
      <c r="F108" s="225">
        <v>15</v>
      </c>
      <c r="G108" s="79"/>
      <c r="H108" s="80"/>
      <c r="I108" s="78"/>
      <c r="J108" s="78"/>
    </row>
    <row r="109" spans="1:13" s="3" customFormat="1" ht="14.1" customHeight="1" outlineLevel="1" x14ac:dyDescent="0.25">
      <c r="D109" s="188" t="s">
        <v>70</v>
      </c>
      <c r="E109" s="224">
        <f>COUNTIF(D4:M103, "Νεογνολ")</f>
        <v>7</v>
      </c>
      <c r="F109" s="226">
        <v>15</v>
      </c>
      <c r="G109" s="90"/>
      <c r="H109" s="4"/>
    </row>
    <row r="110" spans="1:13" ht="14.1" customHeight="1" outlineLevel="1" x14ac:dyDescent="0.25">
      <c r="C110" s="50"/>
      <c r="D110" s="180" t="s">
        <v>62</v>
      </c>
      <c r="E110" s="224">
        <f>COUNTIF(D4:M103, "ΤροπΓεωγ")</f>
        <v>9</v>
      </c>
      <c r="F110" s="227">
        <v>30</v>
      </c>
      <c r="G110" s="93"/>
      <c r="H110" s="92"/>
      <c r="I110" s="94"/>
      <c r="J110" s="92"/>
      <c r="K110" s="92"/>
      <c r="L110" s="92"/>
      <c r="M110" s="3"/>
    </row>
    <row r="111" spans="1:13" ht="14.1" customHeight="1" outlineLevel="1" x14ac:dyDescent="0.2">
      <c r="C111" s="50"/>
      <c r="D111" s="215" t="s">
        <v>63</v>
      </c>
      <c r="E111" s="224">
        <f>COUNTIF(D4:M103, "ΕπΑκτιν")</f>
        <v>8</v>
      </c>
      <c r="F111" s="227">
        <v>15</v>
      </c>
      <c r="G111" s="92"/>
      <c r="H111" s="92"/>
      <c r="I111" s="92"/>
      <c r="J111" s="92"/>
      <c r="K111" s="92"/>
      <c r="L111" s="92"/>
      <c r="M111" s="3"/>
    </row>
    <row r="112" spans="1:13" ht="14.1" customHeight="1" outlineLevel="1" x14ac:dyDescent="0.2">
      <c r="C112" s="50"/>
      <c r="D112" s="182" t="s">
        <v>64</v>
      </c>
      <c r="E112" s="224">
        <f>COUNTIF(D4:M103, "Αθλ.Κακ")</f>
        <v>8</v>
      </c>
      <c r="F112" s="226">
        <v>15</v>
      </c>
      <c r="G112" s="3"/>
      <c r="H112" s="3"/>
      <c r="I112" s="3"/>
      <c r="J112" s="3"/>
      <c r="K112" s="3"/>
      <c r="L112" s="3"/>
      <c r="M112" s="3"/>
    </row>
    <row r="113" spans="2:13" ht="14.1" customHeight="1" outlineLevel="1" x14ac:dyDescent="0.2">
      <c r="C113" s="50"/>
      <c r="D113" s="216" t="s">
        <v>65</v>
      </c>
      <c r="E113" s="224">
        <f>COUNTIF(D4:M103, "ΟικΠρογρ")</f>
        <v>8</v>
      </c>
      <c r="F113" s="223">
        <v>15</v>
      </c>
      <c r="G113" s="75"/>
      <c r="H113" s="75"/>
      <c r="I113" s="75"/>
      <c r="J113" s="75"/>
      <c r="K113" s="75"/>
      <c r="L113" s="75"/>
      <c r="M113" s="75"/>
    </row>
    <row r="114" spans="2:13" ht="14.1" customHeight="1" outlineLevel="1" x14ac:dyDescent="0.2">
      <c r="B114" s="71"/>
      <c r="C114" s="50"/>
      <c r="D114" s="217" t="s">
        <v>66</v>
      </c>
      <c r="E114" s="224">
        <f>COUNTIF(D4:M103, "ΕΦΠΛ")</f>
        <v>2</v>
      </c>
      <c r="F114" s="223">
        <v>15</v>
      </c>
      <c r="G114" s="75"/>
      <c r="H114" s="75"/>
      <c r="I114" s="75"/>
      <c r="J114" s="75"/>
      <c r="K114" s="75"/>
      <c r="L114" s="75"/>
      <c r="M114" s="75"/>
    </row>
    <row r="115" spans="2:13" ht="14.1" customHeight="1" x14ac:dyDescent="0.2">
      <c r="D115" s="185" t="s">
        <v>67</v>
      </c>
      <c r="E115" s="224">
        <f>COUNTIF(D4:M103, "Κλ.Διε.ΚλΠρ")</f>
        <v>8</v>
      </c>
      <c r="F115" s="244">
        <v>15</v>
      </c>
    </row>
    <row r="116" spans="2:13" ht="14.1" customHeight="1" x14ac:dyDescent="0.2">
      <c r="D116" s="245" t="s">
        <v>78</v>
      </c>
      <c r="E116" s="224">
        <f>COUNTIF(D3:M103, "Αλκοολογια")</f>
        <v>0</v>
      </c>
      <c r="F116" s="244">
        <v>15</v>
      </c>
    </row>
    <row r="117" spans="2:13" ht="14.1" customHeight="1" x14ac:dyDescent="0.2">
      <c r="D117" s="246"/>
      <c r="E117" s="224">
        <f>COUNTIF(D3:M103, "Στομ.Γναθ")</f>
        <v>0</v>
      </c>
      <c r="F117" s="244">
        <v>15</v>
      </c>
    </row>
    <row r="118" spans="2:13" ht="14.1" customHeight="1" x14ac:dyDescent="0.25">
      <c r="D118" s="247"/>
      <c r="E118" s="224">
        <f>COUNTIF(D3:M103, "Αιμοδ.Παθ")</f>
        <v>0</v>
      </c>
      <c r="F118" s="244">
        <v>15</v>
      </c>
    </row>
    <row r="119" spans="2:13" ht="14.1" customHeight="1" x14ac:dyDescent="0.2">
      <c r="D119" s="248"/>
      <c r="E119" s="224">
        <f>COUNTIF(D3:M103, "ΣΜΝ")</f>
        <v>0</v>
      </c>
      <c r="F119" s="244">
        <v>15</v>
      </c>
    </row>
  </sheetData>
  <autoFilter ref="A1:M103"/>
  <mergeCells count="1">
    <mergeCell ref="D97:E97"/>
  </mergeCells>
  <pageMargins left="0.6692913385826772" right="0.55118110236220474" top="1.1811023622047245" bottom="1.0236220472440944" header="0.59055118110236227" footer="0.59055118110236227"/>
  <pageSetup paperSize="9" scale="96" fitToHeight="2" orientation="portrait" horizontalDpi="4294967295" verticalDpi="300" r:id="rId1"/>
  <headerFooter alignWithMargins="0">
    <oddHeader xml:space="preserve">&amp;R&amp;"Book Antiqua,Κανονικά"10ο Εξάμηνο 2019-20
</oddHeader>
    <oddFooter>&amp;R&amp;"Arial,Regular" &amp;P / &amp;N</oddFooter>
  </headerFooter>
  <rowBreaks count="1" manualBreakCount="1">
    <brk id="5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5"/>
  <sheetViews>
    <sheetView view="pageBreakPreview" zoomScaleNormal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L48" sqref="L48"/>
    </sheetView>
  </sheetViews>
  <sheetFormatPr defaultColWidth="8.625" defaultRowHeight="14.1" customHeight="1" outlineLevelRow="2" x14ac:dyDescent="0.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 x14ac:dyDescent="0.2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 x14ac:dyDescent="0.2">
      <c r="A2" s="27">
        <v>1</v>
      </c>
      <c r="B2" s="28">
        <v>1</v>
      </c>
      <c r="C2" s="29" t="s">
        <v>2</v>
      </c>
      <c r="D2" s="30" t="s">
        <v>3</v>
      </c>
      <c r="E2" s="31">
        <v>43148</v>
      </c>
      <c r="F2" s="30" t="s">
        <v>13</v>
      </c>
      <c r="G2" s="31">
        <f>E2+1</f>
        <v>43149</v>
      </c>
      <c r="H2" s="30" t="s">
        <v>4</v>
      </c>
      <c r="I2" s="31">
        <f>G2+1</f>
        <v>43150</v>
      </c>
      <c r="J2" s="30" t="s">
        <v>17</v>
      </c>
      <c r="K2" s="31">
        <f>I2+1</f>
        <v>43151</v>
      </c>
      <c r="L2" s="30" t="s">
        <v>6</v>
      </c>
      <c r="M2" s="96">
        <f>K2+1</f>
        <v>43152</v>
      </c>
    </row>
    <row r="3" spans="1:16" s="23" customFormat="1" ht="14.1" customHeight="1" outlineLevel="1" x14ac:dyDescent="0.2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 x14ac:dyDescent="0.2">
      <c r="A4" s="3">
        <v>1</v>
      </c>
      <c r="C4" s="21" t="s">
        <v>7</v>
      </c>
      <c r="F4" s="8"/>
      <c r="G4" s="20"/>
      <c r="H4" s="1"/>
      <c r="I4" s="10"/>
      <c r="J4" s="1"/>
      <c r="L4" s="25"/>
      <c r="M4" s="98"/>
      <c r="N4" s="3"/>
    </row>
    <row r="5" spans="1:16" ht="14.1" customHeight="1" outlineLevel="1" x14ac:dyDescent="0.2">
      <c r="A5" s="3">
        <v>1</v>
      </c>
      <c r="C5" s="21" t="s">
        <v>8</v>
      </c>
      <c r="F5" s="8"/>
      <c r="G5" s="20"/>
      <c r="I5" s="10"/>
      <c r="J5" s="25"/>
      <c r="L5" s="25"/>
      <c r="M5" s="98"/>
      <c r="N5" s="3"/>
    </row>
    <row r="6" spans="1:16" ht="14.1" customHeight="1" outlineLevel="1" x14ac:dyDescent="0.2">
      <c r="A6" s="3">
        <v>1</v>
      </c>
      <c r="C6" s="21" t="s">
        <v>9</v>
      </c>
      <c r="F6" s="8"/>
      <c r="G6" s="20"/>
      <c r="H6" s="1"/>
      <c r="I6" s="10"/>
      <c r="J6" s="25"/>
      <c r="L6" s="25"/>
      <c r="M6" s="98"/>
      <c r="N6" s="3"/>
    </row>
    <row r="7" spans="1:16" s="3" customFormat="1" ht="14.1" customHeight="1" outlineLevel="1" x14ac:dyDescent="0.2">
      <c r="A7" s="3">
        <v>1</v>
      </c>
      <c r="B7" s="16"/>
      <c r="C7" s="21" t="s">
        <v>10</v>
      </c>
      <c r="D7" s="192"/>
      <c r="E7" s="193"/>
      <c r="F7" s="9"/>
      <c r="G7" s="20"/>
      <c r="H7" s="5"/>
      <c r="I7" s="10"/>
      <c r="J7" s="22"/>
      <c r="K7" s="6"/>
      <c r="L7" s="22"/>
      <c r="M7" s="98"/>
    </row>
    <row r="8" spans="1:16" s="11" customFormat="1" ht="14.1" customHeight="1" outlineLevel="2" x14ac:dyDescent="0.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43155</v>
      </c>
      <c r="F8" s="30" t="s">
        <v>13</v>
      </c>
      <c r="G8" s="31">
        <f>E8+1</f>
        <v>43156</v>
      </c>
      <c r="H8" s="30" t="s">
        <v>4</v>
      </c>
      <c r="I8" s="31">
        <f>G8+1</f>
        <v>43157</v>
      </c>
      <c r="J8" s="30" t="s">
        <v>17</v>
      </c>
      <c r="K8" s="31">
        <f>I8+1</f>
        <v>43158</v>
      </c>
      <c r="L8" s="30" t="s">
        <v>6</v>
      </c>
      <c r="M8" s="96">
        <f>K8+1</f>
        <v>43159</v>
      </c>
    </row>
    <row r="9" spans="1:16" s="23" customFormat="1" ht="14.1" customHeight="1" outlineLevel="1" x14ac:dyDescent="0.2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 x14ac:dyDescent="0.2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98"/>
      <c r="N10" s="3"/>
    </row>
    <row r="11" spans="1:16" ht="14.1" customHeight="1" outlineLevel="1" x14ac:dyDescent="0.2">
      <c r="A11" s="3">
        <v>2</v>
      </c>
      <c r="C11" s="21" t="s">
        <v>8</v>
      </c>
      <c r="F11" s="8"/>
      <c r="G11" s="20"/>
      <c r="I11" s="20"/>
      <c r="J11" s="24"/>
      <c r="L11" s="24"/>
      <c r="M11" s="98"/>
      <c r="N11" s="3"/>
    </row>
    <row r="12" spans="1:16" ht="14.1" customHeight="1" outlineLevel="1" x14ac:dyDescent="0.2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98"/>
      <c r="N12" s="3"/>
    </row>
    <row r="13" spans="1:16" s="3" customFormat="1" ht="14.1" customHeight="1" outlineLevel="1" x14ac:dyDescent="0.2">
      <c r="A13" s="3">
        <v>2</v>
      </c>
      <c r="B13" s="16"/>
      <c r="C13" s="21" t="s">
        <v>10</v>
      </c>
      <c r="D13" s="192"/>
      <c r="E13" s="193"/>
      <c r="F13" s="9"/>
      <c r="G13" s="20"/>
      <c r="H13" s="5"/>
      <c r="I13" s="10"/>
      <c r="J13" s="26"/>
      <c r="K13" s="6"/>
      <c r="L13" s="26"/>
      <c r="M13" s="98"/>
    </row>
    <row r="14" spans="1:16" s="11" customFormat="1" ht="14.1" customHeight="1" outlineLevel="2" x14ac:dyDescent="0.2">
      <c r="A14" s="27">
        <v>3</v>
      </c>
      <c r="B14" s="28">
        <v>3</v>
      </c>
      <c r="C14" s="29" t="s">
        <v>2</v>
      </c>
      <c r="D14" s="30" t="s">
        <v>3</v>
      </c>
      <c r="E14" s="31">
        <f>E8+6</f>
        <v>43161</v>
      </c>
      <c r="F14" s="30" t="s">
        <v>13</v>
      </c>
      <c r="G14" s="31">
        <f>E14+1</f>
        <v>43162</v>
      </c>
      <c r="H14" s="30" t="s">
        <v>4</v>
      </c>
      <c r="I14" s="31">
        <f>G14+1</f>
        <v>43163</v>
      </c>
      <c r="J14" s="30" t="s">
        <v>17</v>
      </c>
      <c r="K14" s="31">
        <f>I14+1</f>
        <v>43164</v>
      </c>
      <c r="L14" s="30" t="s">
        <v>6</v>
      </c>
      <c r="M14" s="96">
        <f>K14+1</f>
        <v>43165</v>
      </c>
      <c r="P14" s="62"/>
    </row>
    <row r="15" spans="1:16" s="23" customFormat="1" ht="14.1" customHeight="1" outlineLevel="1" x14ac:dyDescent="0.2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 x14ac:dyDescent="0.25">
      <c r="A16" s="3">
        <v>3</v>
      </c>
      <c r="C16" s="21" t="s">
        <v>7</v>
      </c>
      <c r="D16" s="86"/>
      <c r="E16" s="87"/>
      <c r="F16" s="8"/>
      <c r="G16" s="20"/>
      <c r="H16" s="8"/>
      <c r="I16" s="20"/>
      <c r="J16" s="1"/>
      <c r="L16" s="24"/>
      <c r="M16" s="98"/>
      <c r="N16" s="3"/>
      <c r="P16" s="6"/>
    </row>
    <row r="17" spans="1:17" ht="14.1" customHeight="1" outlineLevel="1" x14ac:dyDescent="0.25">
      <c r="A17" s="3">
        <v>3</v>
      </c>
      <c r="C17" s="21" t="s">
        <v>8</v>
      </c>
      <c r="D17" s="88" t="s">
        <v>18</v>
      </c>
      <c r="E17" s="87"/>
      <c r="F17" s="8"/>
      <c r="G17" s="20"/>
      <c r="I17" s="20"/>
      <c r="J17" s="24"/>
      <c r="L17" s="24"/>
      <c r="M17" s="98"/>
      <c r="N17" s="3"/>
      <c r="O17" s="38"/>
      <c r="P17" s="39"/>
    </row>
    <row r="18" spans="1:17" ht="14.1" customHeight="1" outlineLevel="1" x14ac:dyDescent="0.25">
      <c r="A18" s="3">
        <v>3</v>
      </c>
      <c r="C18" s="21" t="s">
        <v>9</v>
      </c>
      <c r="D18" s="89"/>
      <c r="E18" s="87"/>
      <c r="F18" s="8"/>
      <c r="G18" s="20"/>
      <c r="H18" s="49"/>
      <c r="I18" s="41"/>
      <c r="J18" s="24"/>
      <c r="L18" s="24"/>
      <c r="M18" s="98"/>
      <c r="N18" s="3"/>
      <c r="O18" s="38"/>
      <c r="P18" s="39"/>
    </row>
    <row r="19" spans="1:17" s="3" customFormat="1" ht="14.1" customHeight="1" outlineLevel="1" x14ac:dyDescent="0.25">
      <c r="A19" s="3">
        <v>3</v>
      </c>
      <c r="B19" s="16"/>
      <c r="C19" s="21" t="s">
        <v>10</v>
      </c>
      <c r="D19" s="89"/>
      <c r="E19" s="87"/>
      <c r="F19" s="9"/>
      <c r="G19" s="20"/>
      <c r="H19" s="5"/>
      <c r="I19" s="10"/>
      <c r="J19" s="26"/>
      <c r="K19" s="6"/>
      <c r="L19" s="26"/>
      <c r="M19" s="98"/>
      <c r="O19" s="60"/>
      <c r="P19" s="61"/>
    </row>
    <row r="20" spans="1:17" s="11" customFormat="1" ht="14.1" customHeight="1" outlineLevel="2" x14ac:dyDescent="0.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43168</v>
      </c>
      <c r="F20" s="30" t="s">
        <v>13</v>
      </c>
      <c r="G20" s="31">
        <f>E20+1</f>
        <v>43169</v>
      </c>
      <c r="H20" s="30" t="s">
        <v>4</v>
      </c>
      <c r="I20" s="31">
        <f>G20+1</f>
        <v>43170</v>
      </c>
      <c r="J20" s="30" t="s">
        <v>17</v>
      </c>
      <c r="K20" s="31">
        <f>I20+1</f>
        <v>43171</v>
      </c>
      <c r="L20" s="30" t="s">
        <v>6</v>
      </c>
      <c r="M20" s="96">
        <f>K20+1</f>
        <v>43172</v>
      </c>
      <c r="O20" s="40"/>
      <c r="P20" s="39"/>
      <c r="Q20" s="63"/>
    </row>
    <row r="21" spans="1:17" s="23" customFormat="1" ht="14.1" customHeight="1" outlineLevel="1" x14ac:dyDescent="0.2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 x14ac:dyDescent="0.2">
      <c r="A22" s="3">
        <v>4</v>
      </c>
      <c r="C22" s="21" t="s">
        <v>7</v>
      </c>
      <c r="F22" s="8"/>
      <c r="G22" s="20"/>
      <c r="H22" s="8"/>
      <c r="I22" s="20"/>
      <c r="J22" s="1"/>
      <c r="L22" s="24"/>
      <c r="M22" s="98"/>
      <c r="N22" s="3"/>
      <c r="O22" s="33"/>
      <c r="P22" s="32"/>
      <c r="Q22" s="20"/>
    </row>
    <row r="23" spans="1:17" ht="14.1" customHeight="1" outlineLevel="1" x14ac:dyDescent="0.2">
      <c r="A23" s="3">
        <v>4</v>
      </c>
      <c r="C23" s="21" t="s">
        <v>8</v>
      </c>
      <c r="F23" s="8"/>
      <c r="G23" s="20"/>
      <c r="I23" s="20"/>
      <c r="J23" s="24"/>
      <c r="L23" s="24"/>
      <c r="M23" s="98"/>
      <c r="N23" s="3"/>
      <c r="O23" s="33"/>
      <c r="P23" s="32"/>
      <c r="Q23" s="20"/>
    </row>
    <row r="24" spans="1:17" ht="14.1" customHeight="1" outlineLevel="1" x14ac:dyDescent="0.2">
      <c r="A24" s="3">
        <v>4</v>
      </c>
      <c r="C24" s="21" t="s">
        <v>9</v>
      </c>
      <c r="F24" s="8"/>
      <c r="G24" s="20"/>
      <c r="H24" s="8"/>
      <c r="I24" s="20"/>
      <c r="J24" s="24"/>
      <c r="L24" s="24"/>
      <c r="M24" s="98"/>
      <c r="N24" s="3"/>
      <c r="O24" s="33"/>
      <c r="P24" s="32"/>
      <c r="Q24" s="20"/>
    </row>
    <row r="25" spans="1:17" s="3" customFormat="1" ht="14.1" customHeight="1" outlineLevel="1" x14ac:dyDescent="0.2">
      <c r="A25" s="3">
        <v>4</v>
      </c>
      <c r="B25" s="16"/>
      <c r="C25" s="21" t="s">
        <v>10</v>
      </c>
      <c r="F25" s="9"/>
      <c r="G25" s="20"/>
      <c r="H25" s="5"/>
      <c r="I25" s="10"/>
      <c r="J25" s="26"/>
      <c r="K25" s="6"/>
      <c r="L25" s="26"/>
      <c r="M25" s="98"/>
      <c r="O25" s="34"/>
      <c r="P25" s="32"/>
      <c r="Q25" s="64"/>
    </row>
    <row r="26" spans="1:17" s="11" customFormat="1" ht="14.1" customHeight="1" outlineLevel="2" x14ac:dyDescent="0.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43175</v>
      </c>
      <c r="F26" s="30" t="s">
        <v>13</v>
      </c>
      <c r="G26" s="31">
        <f>E26+1</f>
        <v>43176</v>
      </c>
      <c r="H26" s="30" t="s">
        <v>4</v>
      </c>
      <c r="I26" s="31">
        <f>G26+1</f>
        <v>43177</v>
      </c>
      <c r="J26" s="30" t="s">
        <v>17</v>
      </c>
      <c r="K26" s="31">
        <f>I26+1</f>
        <v>43178</v>
      </c>
      <c r="L26" s="30" t="s">
        <v>6</v>
      </c>
      <c r="M26" s="96">
        <f>K26+1</f>
        <v>43179</v>
      </c>
    </row>
    <row r="27" spans="1:17" s="23" customFormat="1" ht="14.1" customHeight="1" outlineLevel="1" x14ac:dyDescent="0.2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 x14ac:dyDescent="0.2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98"/>
      <c r="N28" s="3"/>
    </row>
    <row r="29" spans="1:17" ht="14.1" customHeight="1" outlineLevel="1" x14ac:dyDescent="0.2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98"/>
      <c r="N29" s="3"/>
    </row>
    <row r="30" spans="1:17" ht="14.1" customHeight="1" outlineLevel="1" x14ac:dyDescent="0.2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98"/>
      <c r="N30" s="3"/>
    </row>
    <row r="31" spans="1:17" s="3" customFormat="1" ht="14.1" customHeight="1" outlineLevel="1" x14ac:dyDescent="0.2">
      <c r="A31" s="3">
        <v>5</v>
      </c>
      <c r="B31" s="16"/>
      <c r="C31" s="21" t="s">
        <v>10</v>
      </c>
      <c r="D31" s="9"/>
      <c r="E31" s="20"/>
      <c r="F31" s="9"/>
      <c r="G31" s="20"/>
      <c r="H31" s="5"/>
      <c r="I31" s="10"/>
      <c r="J31" s="26"/>
      <c r="K31" s="6"/>
      <c r="L31" s="26"/>
      <c r="M31" s="98"/>
    </row>
    <row r="32" spans="1:17" s="11" customFormat="1" ht="14.1" customHeight="1" outlineLevel="2" x14ac:dyDescent="0.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43182</v>
      </c>
      <c r="F32" s="30" t="s">
        <v>13</v>
      </c>
      <c r="G32" s="31">
        <f>E32+1</f>
        <v>43183</v>
      </c>
      <c r="H32" s="30" t="s">
        <v>4</v>
      </c>
      <c r="I32" s="31">
        <f>G32+1</f>
        <v>43184</v>
      </c>
      <c r="J32" s="30" t="s">
        <v>17</v>
      </c>
      <c r="K32" s="31">
        <f>I32+1</f>
        <v>43185</v>
      </c>
      <c r="L32" s="30" t="s">
        <v>6</v>
      </c>
      <c r="M32" s="96">
        <f>K32+1</f>
        <v>43186</v>
      </c>
    </row>
    <row r="33" spans="1:16" s="23" customFormat="1" ht="14.1" customHeight="1" outlineLevel="1" x14ac:dyDescent="0.2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 x14ac:dyDescent="0.25">
      <c r="A34" s="3">
        <v>6</v>
      </c>
      <c r="C34" s="21" t="s">
        <v>7</v>
      </c>
      <c r="F34" s="8"/>
      <c r="G34" s="20"/>
      <c r="H34" s="86"/>
      <c r="I34" s="87"/>
      <c r="J34" s="1"/>
      <c r="L34" s="24"/>
      <c r="M34" s="98"/>
      <c r="N34" s="3"/>
      <c r="O34" s="8"/>
      <c r="P34" s="20"/>
    </row>
    <row r="35" spans="1:16" ht="14.1" customHeight="1" outlineLevel="1" x14ac:dyDescent="0.25">
      <c r="A35" s="3">
        <v>6</v>
      </c>
      <c r="C35" s="21" t="s">
        <v>8</v>
      </c>
      <c r="F35" s="8"/>
      <c r="G35" s="20"/>
      <c r="H35" s="88" t="s">
        <v>18</v>
      </c>
      <c r="I35" s="87"/>
      <c r="J35" s="24"/>
      <c r="L35" s="24"/>
      <c r="M35" s="98"/>
      <c r="N35" s="3"/>
      <c r="O35" s="8"/>
      <c r="P35" s="20"/>
    </row>
    <row r="36" spans="1:16" ht="14.1" customHeight="1" outlineLevel="1" x14ac:dyDescent="0.25">
      <c r="A36" s="3">
        <v>6</v>
      </c>
      <c r="C36" s="21" t="s">
        <v>9</v>
      </c>
      <c r="F36" s="8"/>
      <c r="G36" s="20"/>
      <c r="H36" s="89"/>
      <c r="I36" s="87"/>
      <c r="J36" s="24"/>
      <c r="L36" s="24"/>
      <c r="M36" s="98"/>
      <c r="N36" s="3"/>
      <c r="O36" s="8"/>
      <c r="P36" s="20"/>
    </row>
    <row r="37" spans="1:16" s="3" customFormat="1" ht="14.1" customHeight="1" outlineLevel="1" x14ac:dyDescent="0.25">
      <c r="A37" s="3">
        <v>6</v>
      </c>
      <c r="B37" s="16"/>
      <c r="C37" s="21" t="s">
        <v>10</v>
      </c>
      <c r="D37" s="262" t="s">
        <v>82</v>
      </c>
      <c r="F37" s="262" t="s">
        <v>82</v>
      </c>
      <c r="G37" s="20"/>
      <c r="H37" s="89"/>
      <c r="I37" s="87"/>
      <c r="J37" s="262" t="s">
        <v>82</v>
      </c>
      <c r="K37" s="6"/>
      <c r="L37" s="262" t="s">
        <v>82</v>
      </c>
      <c r="M37" s="98"/>
    </row>
    <row r="38" spans="1:16" s="11" customFormat="1" ht="14.1" customHeight="1" outlineLevel="2" x14ac:dyDescent="0.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43189</v>
      </c>
      <c r="F38" s="30" t="s">
        <v>13</v>
      </c>
      <c r="G38" s="31">
        <f>E38+1</f>
        <v>43190</v>
      </c>
      <c r="H38" s="30" t="s">
        <v>4</v>
      </c>
      <c r="I38" s="31">
        <f>G38+1</f>
        <v>43191</v>
      </c>
      <c r="J38" s="30" t="s">
        <v>17</v>
      </c>
      <c r="K38" s="31">
        <f>I38+1</f>
        <v>43192</v>
      </c>
      <c r="L38" s="30" t="s">
        <v>6</v>
      </c>
      <c r="M38" s="96">
        <f>K38+1</f>
        <v>43193</v>
      </c>
    </row>
    <row r="39" spans="1:16" s="23" customFormat="1" ht="14.1" customHeight="1" outlineLevel="1" x14ac:dyDescent="0.2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 x14ac:dyDescent="0.2">
      <c r="A40" s="3">
        <v>7</v>
      </c>
      <c r="C40" s="21" t="s">
        <v>7</v>
      </c>
      <c r="D40" s="3"/>
      <c r="F40" s="3"/>
      <c r="H40" s="3"/>
      <c r="J40" s="3"/>
      <c r="L40" s="3"/>
      <c r="N40" s="3"/>
    </row>
    <row r="41" spans="1:16" ht="14.1" customHeight="1" outlineLevel="1" x14ac:dyDescent="0.2">
      <c r="A41" s="3">
        <v>7</v>
      </c>
      <c r="C41" s="21" t="s">
        <v>8</v>
      </c>
      <c r="D41" s="3"/>
      <c r="F41" s="3"/>
      <c r="H41" s="3"/>
      <c r="J41" s="3"/>
      <c r="L41" s="3"/>
      <c r="N41" s="3"/>
    </row>
    <row r="42" spans="1:16" ht="14.1" customHeight="1" outlineLevel="1" x14ac:dyDescent="0.2">
      <c r="A42" s="3">
        <v>7</v>
      </c>
      <c r="C42" s="21" t="s">
        <v>9</v>
      </c>
      <c r="D42" s="3"/>
      <c r="F42" s="3"/>
      <c r="H42" s="260"/>
      <c r="J42" s="3"/>
      <c r="L42" s="3"/>
      <c r="N42" s="3"/>
    </row>
    <row r="43" spans="1:16" s="3" customFormat="1" ht="14.1" customHeight="1" outlineLevel="1" x14ac:dyDescent="0.2">
      <c r="A43" s="3">
        <v>7</v>
      </c>
      <c r="B43" s="16"/>
      <c r="C43" s="21" t="s">
        <v>10</v>
      </c>
      <c r="D43" s="262" t="s">
        <v>82</v>
      </c>
      <c r="E43" s="193"/>
      <c r="F43" s="262" t="s">
        <v>82</v>
      </c>
      <c r="G43" s="193"/>
      <c r="H43" s="262" t="s">
        <v>82</v>
      </c>
      <c r="I43" s="193"/>
      <c r="J43" s="262" t="s">
        <v>82</v>
      </c>
      <c r="K43" s="193"/>
      <c r="M43" s="36"/>
    </row>
    <row r="44" spans="1:16" s="11" customFormat="1" ht="14.1" customHeight="1" outlineLevel="2" x14ac:dyDescent="0.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43196</v>
      </c>
      <c r="F44" s="30" t="s">
        <v>13</v>
      </c>
      <c r="G44" s="31">
        <f>E44+1</f>
        <v>43197</v>
      </c>
      <c r="H44" s="30" t="s">
        <v>4</v>
      </c>
      <c r="I44" s="31">
        <f>G44+1</f>
        <v>43198</v>
      </c>
      <c r="J44" s="30" t="s">
        <v>17</v>
      </c>
      <c r="K44" s="31">
        <f>I44+1</f>
        <v>43199</v>
      </c>
      <c r="L44" s="30" t="s">
        <v>6</v>
      </c>
      <c r="M44" s="96">
        <f>K44+1</f>
        <v>43200</v>
      </c>
      <c r="O44" s="38"/>
      <c r="P44" s="39"/>
    </row>
    <row r="45" spans="1:16" s="23" customFormat="1" ht="14.1" customHeight="1" outlineLevel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 x14ac:dyDescent="0.2">
      <c r="A46" s="3">
        <v>8</v>
      </c>
      <c r="C46" s="21" t="s">
        <v>7</v>
      </c>
      <c r="D46" s="3"/>
      <c r="F46" s="3"/>
      <c r="H46" s="3"/>
      <c r="J46" s="3"/>
      <c r="L46" s="3"/>
      <c r="O46" s="38"/>
      <c r="P46" s="39"/>
    </row>
    <row r="47" spans="1:16" ht="14.1" customHeight="1" outlineLevel="1" x14ac:dyDescent="0.2">
      <c r="A47" s="3">
        <v>8</v>
      </c>
      <c r="C47" s="21" t="s">
        <v>8</v>
      </c>
      <c r="D47" s="3"/>
      <c r="F47" s="3"/>
      <c r="H47" s="3"/>
      <c r="J47" s="3"/>
      <c r="L47" s="3"/>
      <c r="O47" s="38"/>
      <c r="P47" s="39"/>
    </row>
    <row r="48" spans="1:16" ht="14.1" customHeight="1" outlineLevel="1" x14ac:dyDescent="0.2">
      <c r="A48" s="3">
        <v>8</v>
      </c>
      <c r="C48" s="21" t="s">
        <v>9</v>
      </c>
      <c r="D48" s="3"/>
      <c r="F48" s="3"/>
      <c r="H48" s="3"/>
      <c r="J48" s="3"/>
      <c r="L48" s="3"/>
      <c r="O48" s="40"/>
      <c r="P48" s="39"/>
    </row>
    <row r="49" spans="1:18" s="3" customFormat="1" ht="14.1" customHeight="1" outlineLevel="1" x14ac:dyDescent="0.2">
      <c r="A49" s="3">
        <v>8</v>
      </c>
      <c r="B49" s="16"/>
      <c r="C49" s="21" t="s">
        <v>10</v>
      </c>
      <c r="E49" s="193"/>
      <c r="F49" s="36"/>
      <c r="G49" s="193"/>
      <c r="H49" s="36"/>
      <c r="I49" s="193"/>
      <c r="J49" s="36"/>
      <c r="K49" s="193"/>
      <c r="L49" s="36"/>
      <c r="M49" s="36"/>
    </row>
    <row r="50" spans="1:18" s="11" customFormat="1" ht="14.1" customHeight="1" outlineLevel="2" x14ac:dyDescent="0.2">
      <c r="A50" s="27">
        <v>9</v>
      </c>
      <c r="B50" s="28">
        <v>0</v>
      </c>
      <c r="C50" s="29" t="s">
        <v>2</v>
      </c>
      <c r="D50" s="30" t="s">
        <v>3</v>
      </c>
      <c r="E50" s="31">
        <f>E44+7</f>
        <v>43203</v>
      </c>
      <c r="F50" s="30" t="s">
        <v>13</v>
      </c>
      <c r="G50" s="31">
        <f>E50+1</f>
        <v>43204</v>
      </c>
      <c r="H50" s="30" t="s">
        <v>4</v>
      </c>
      <c r="I50" s="31">
        <f>G50+1</f>
        <v>43205</v>
      </c>
      <c r="J50" s="30" t="s">
        <v>17</v>
      </c>
      <c r="K50" s="31">
        <f>I50+1</f>
        <v>43206</v>
      </c>
      <c r="L50" s="30" t="s">
        <v>6</v>
      </c>
      <c r="M50" s="96">
        <f>K50+1</f>
        <v>43207</v>
      </c>
    </row>
    <row r="51" spans="1:18" s="23" customFormat="1" ht="14.1" customHeight="1" outlineLevel="1" x14ac:dyDescent="0.2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 x14ac:dyDescent="0.25">
      <c r="A52" s="3">
        <v>9</v>
      </c>
      <c r="C52" s="21" t="s">
        <v>7</v>
      </c>
      <c r="D52" s="86"/>
      <c r="E52" s="87"/>
      <c r="F52" s="86"/>
      <c r="G52" s="87"/>
      <c r="H52" s="86"/>
      <c r="I52" s="87"/>
      <c r="J52" s="86"/>
      <c r="K52" s="87"/>
      <c r="L52" s="86"/>
      <c r="M52" s="99"/>
    </row>
    <row r="53" spans="1:18" ht="14.1" customHeight="1" outlineLevel="1" x14ac:dyDescent="0.25">
      <c r="A53" s="3">
        <v>9</v>
      </c>
      <c r="C53" s="21" t="s">
        <v>8</v>
      </c>
      <c r="D53" s="88" t="s">
        <v>18</v>
      </c>
      <c r="E53" s="87"/>
      <c r="F53" s="88" t="s">
        <v>18</v>
      </c>
      <c r="G53" s="87"/>
      <c r="H53" s="88" t="s">
        <v>18</v>
      </c>
      <c r="I53" s="87"/>
      <c r="J53" s="88" t="s">
        <v>18</v>
      </c>
      <c r="K53" s="87"/>
      <c r="L53" s="88" t="s">
        <v>18</v>
      </c>
      <c r="M53" s="99"/>
    </row>
    <row r="54" spans="1:18" ht="14.1" customHeight="1" outlineLevel="1" x14ac:dyDescent="0.25">
      <c r="A54" s="3">
        <v>9</v>
      </c>
      <c r="C54" s="21" t="s">
        <v>9</v>
      </c>
      <c r="D54" s="89"/>
      <c r="E54" s="87"/>
      <c r="F54" s="89"/>
      <c r="G54" s="87"/>
      <c r="H54" s="89"/>
      <c r="I54" s="87"/>
      <c r="J54" s="89"/>
      <c r="K54" s="87"/>
      <c r="L54" s="89"/>
      <c r="M54" s="99"/>
    </row>
    <row r="55" spans="1:18" s="3" customFormat="1" ht="14.1" customHeight="1" outlineLevel="1" x14ac:dyDescent="0.25">
      <c r="A55" s="3">
        <v>9</v>
      </c>
      <c r="B55" s="125"/>
      <c r="C55" s="199" t="s">
        <v>10</v>
      </c>
      <c r="D55" s="89"/>
      <c r="E55" s="87"/>
      <c r="F55" s="89"/>
      <c r="G55" s="87"/>
      <c r="H55" s="89"/>
      <c r="I55" s="87"/>
      <c r="J55" s="89"/>
      <c r="K55" s="87"/>
      <c r="L55" s="89"/>
      <c r="M55" s="99"/>
    </row>
    <row r="56" spans="1:18" s="11" customFormat="1" ht="14.1" customHeight="1" outlineLevel="2" x14ac:dyDescent="0.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43210</v>
      </c>
      <c r="F56" s="30" t="s">
        <v>13</v>
      </c>
      <c r="G56" s="31">
        <f>E56+1</f>
        <v>43211</v>
      </c>
      <c r="H56" s="30" t="s">
        <v>4</v>
      </c>
      <c r="I56" s="31">
        <f>G56+1</f>
        <v>43212</v>
      </c>
      <c r="J56" s="30" t="s">
        <v>17</v>
      </c>
      <c r="K56" s="31">
        <f>I56+1</f>
        <v>43213</v>
      </c>
      <c r="L56" s="30" t="s">
        <v>6</v>
      </c>
      <c r="M56" s="96">
        <f>K56+1</f>
        <v>43214</v>
      </c>
    </row>
    <row r="57" spans="1:18" s="23" customFormat="1" ht="14.1" customHeight="1" outlineLevel="1" x14ac:dyDescent="0.2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 x14ac:dyDescent="0.25">
      <c r="A58" s="3">
        <v>10</v>
      </c>
      <c r="C58" s="21" t="s">
        <v>7</v>
      </c>
      <c r="D58" s="86"/>
      <c r="E58" s="87"/>
      <c r="F58" s="86"/>
      <c r="G58" s="87"/>
      <c r="H58" s="86"/>
      <c r="I58" s="87"/>
      <c r="J58" s="86"/>
      <c r="K58" s="87"/>
      <c r="L58" s="86"/>
      <c r="M58" s="99"/>
      <c r="N58" s="3"/>
      <c r="O58" s="42"/>
      <c r="P58" s="43"/>
      <c r="Q58" s="42"/>
      <c r="R58" s="44"/>
    </row>
    <row r="59" spans="1:18" ht="14.1" customHeight="1" outlineLevel="1" x14ac:dyDescent="0.25">
      <c r="A59" s="3">
        <v>10</v>
      </c>
      <c r="C59" s="21" t="s">
        <v>8</v>
      </c>
      <c r="D59" s="88" t="s">
        <v>18</v>
      </c>
      <c r="E59" s="87"/>
      <c r="F59" s="88" t="s">
        <v>18</v>
      </c>
      <c r="G59" s="87"/>
      <c r="H59" s="88" t="s">
        <v>18</v>
      </c>
      <c r="I59" s="87"/>
      <c r="J59" s="88" t="s">
        <v>18</v>
      </c>
      <c r="K59" s="87"/>
      <c r="L59" s="88" t="s">
        <v>18</v>
      </c>
      <c r="M59" s="99"/>
      <c r="N59" s="3"/>
      <c r="O59" s="42"/>
      <c r="P59" s="43"/>
      <c r="Q59" s="42"/>
      <c r="R59" s="43"/>
    </row>
    <row r="60" spans="1:18" ht="14.1" customHeight="1" outlineLevel="1" x14ac:dyDescent="0.25">
      <c r="A60" s="3">
        <v>10</v>
      </c>
      <c r="C60" s="21" t="s">
        <v>9</v>
      </c>
      <c r="D60" s="89"/>
      <c r="E60" s="87"/>
      <c r="F60" s="89"/>
      <c r="G60" s="87"/>
      <c r="H60" s="89"/>
      <c r="I60" s="87"/>
      <c r="J60" s="89"/>
      <c r="K60" s="87"/>
      <c r="L60" s="89"/>
      <c r="M60" s="99"/>
      <c r="N60" s="3"/>
      <c r="O60" s="42"/>
      <c r="P60" s="43"/>
      <c r="Q60" s="42"/>
      <c r="R60" s="43"/>
    </row>
    <row r="61" spans="1:18" s="3" customFormat="1" ht="14.1" customHeight="1" outlineLevel="1" x14ac:dyDescent="0.25">
      <c r="A61" s="3">
        <v>10</v>
      </c>
      <c r="B61" s="16"/>
      <c r="C61" s="21" t="s">
        <v>10</v>
      </c>
      <c r="D61" s="89"/>
      <c r="E61" s="87"/>
      <c r="F61" s="89"/>
      <c r="G61" s="87"/>
      <c r="H61" s="89"/>
      <c r="I61" s="87"/>
      <c r="J61" s="89"/>
      <c r="K61" s="87"/>
      <c r="L61" s="89"/>
      <c r="M61" s="99"/>
      <c r="O61" s="42"/>
      <c r="P61" s="43"/>
      <c r="Q61" s="42"/>
      <c r="R61" s="43"/>
    </row>
    <row r="62" spans="1:18" s="11" customFormat="1" ht="14.1" customHeight="1" outlineLevel="2" x14ac:dyDescent="0.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43217</v>
      </c>
      <c r="F62" s="30" t="s">
        <v>13</v>
      </c>
      <c r="G62" s="31">
        <f>E62+1</f>
        <v>43218</v>
      </c>
      <c r="H62" s="30" t="s">
        <v>4</v>
      </c>
      <c r="I62" s="31">
        <f>G62+1</f>
        <v>43219</v>
      </c>
      <c r="J62" s="30" t="s">
        <v>17</v>
      </c>
      <c r="K62" s="31">
        <f>I62+1</f>
        <v>43220</v>
      </c>
      <c r="L62" s="30" t="s">
        <v>6</v>
      </c>
      <c r="M62" s="96">
        <f>K62+1</f>
        <v>43221</v>
      </c>
    </row>
    <row r="63" spans="1:18" s="23" customFormat="1" ht="14.1" customHeight="1" outlineLevel="1" x14ac:dyDescent="0.2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 x14ac:dyDescent="0.25">
      <c r="A64" s="3">
        <v>0</v>
      </c>
      <c r="C64" s="21" t="s">
        <v>7</v>
      </c>
      <c r="L64" s="86"/>
      <c r="M64" s="87"/>
      <c r="N64" s="3"/>
    </row>
    <row r="65" spans="1:15" ht="14.1" customHeight="1" outlineLevel="1" x14ac:dyDescent="0.25">
      <c r="A65" s="3">
        <v>0</v>
      </c>
      <c r="C65" s="21" t="s">
        <v>8</v>
      </c>
      <c r="L65" s="88" t="s">
        <v>18</v>
      </c>
      <c r="M65" s="87"/>
      <c r="N65" s="3"/>
    </row>
    <row r="66" spans="1:15" ht="14.1" customHeight="1" outlineLevel="1" x14ac:dyDescent="0.25">
      <c r="A66" s="3">
        <v>0</v>
      </c>
      <c r="C66" s="21" t="s">
        <v>9</v>
      </c>
      <c r="L66" s="89"/>
      <c r="M66" s="87"/>
      <c r="N66" s="3"/>
    </row>
    <row r="67" spans="1:15" s="3" customFormat="1" ht="14.1" customHeight="1" outlineLevel="1" x14ac:dyDescent="0.25">
      <c r="A67" s="3">
        <v>0</v>
      </c>
      <c r="B67" s="16"/>
      <c r="C67" s="21" t="s">
        <v>10</v>
      </c>
      <c r="L67" s="89"/>
      <c r="M67" s="87"/>
    </row>
    <row r="68" spans="1:15" s="11" customFormat="1" ht="14.1" customHeight="1" outlineLevel="2" x14ac:dyDescent="0.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43224</v>
      </c>
      <c r="F68" s="30" t="s">
        <v>13</v>
      </c>
      <c r="G68" s="31">
        <f>E68+1</f>
        <v>43225</v>
      </c>
      <c r="H68" s="30" t="s">
        <v>4</v>
      </c>
      <c r="I68" s="31">
        <f>G68+1</f>
        <v>43226</v>
      </c>
      <c r="J68" s="30" t="s">
        <v>17</v>
      </c>
      <c r="K68" s="31">
        <f>I68+1</f>
        <v>43227</v>
      </c>
      <c r="L68" s="30" t="s">
        <v>6</v>
      </c>
      <c r="M68" s="96">
        <f>K68+1</f>
        <v>43228</v>
      </c>
    </row>
    <row r="69" spans="1:15" s="23" customFormat="1" ht="14.1" customHeight="1" outlineLevel="1" x14ac:dyDescent="0.2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 x14ac:dyDescent="0.2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0"/>
    </row>
    <row r="71" spans="1:15" ht="14.1" customHeight="1" outlineLevel="1" x14ac:dyDescent="0.2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98"/>
    </row>
    <row r="72" spans="1:15" ht="14.1" customHeight="1" outlineLevel="1" x14ac:dyDescent="0.2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98"/>
    </row>
    <row r="73" spans="1:15" s="3" customFormat="1" ht="14.1" customHeight="1" outlineLevel="1" x14ac:dyDescent="0.2">
      <c r="A73" s="3">
        <v>0</v>
      </c>
      <c r="B73" s="16"/>
      <c r="C73" s="21" t="s">
        <v>10</v>
      </c>
      <c r="D73" s="24"/>
      <c r="E73" s="20"/>
      <c r="F73" s="9"/>
      <c r="G73" s="20"/>
      <c r="H73" s="9"/>
      <c r="I73" s="20"/>
      <c r="J73" s="26"/>
      <c r="K73" s="6"/>
      <c r="L73" s="26"/>
      <c r="M73" s="98"/>
    </row>
    <row r="74" spans="1:15" s="11" customFormat="1" ht="14.1" customHeight="1" outlineLevel="2" x14ac:dyDescent="0.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43231</v>
      </c>
      <c r="F74" s="30" t="s">
        <v>13</v>
      </c>
      <c r="G74" s="31">
        <f>E74+1</f>
        <v>43232</v>
      </c>
      <c r="H74" s="30" t="s">
        <v>4</v>
      </c>
      <c r="I74" s="31">
        <f>G74+1</f>
        <v>43233</v>
      </c>
      <c r="J74" s="30" t="s">
        <v>17</v>
      </c>
      <c r="K74" s="31">
        <f>I74+1</f>
        <v>43234</v>
      </c>
      <c r="L74" s="30" t="s">
        <v>6</v>
      </c>
      <c r="M74" s="96">
        <f>K74+1</f>
        <v>43235</v>
      </c>
    </row>
    <row r="75" spans="1:15" s="23" customFormat="1" ht="14.1" customHeight="1" outlineLevel="1" x14ac:dyDescent="0.2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 x14ac:dyDescent="0.2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0"/>
    </row>
    <row r="77" spans="1:15" ht="14.1" customHeight="1" outlineLevel="1" x14ac:dyDescent="0.2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98"/>
    </row>
    <row r="78" spans="1:15" ht="14.1" customHeight="1" outlineLevel="1" x14ac:dyDescent="0.2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98"/>
      <c r="O78" s="20"/>
    </row>
    <row r="79" spans="1:15" ht="14.1" customHeight="1" outlineLevel="1" x14ac:dyDescent="0.2">
      <c r="A79" s="3">
        <v>11</v>
      </c>
      <c r="C79" s="21" t="s">
        <v>10</v>
      </c>
      <c r="D79" s="24"/>
      <c r="E79" s="20"/>
      <c r="F79" s="9"/>
      <c r="G79" s="20"/>
      <c r="H79" s="9"/>
      <c r="I79" s="20"/>
      <c r="J79" s="26"/>
      <c r="L79" s="26"/>
      <c r="M79" s="98"/>
    </row>
    <row r="80" spans="1:15" s="11" customFormat="1" ht="14.1" customHeight="1" outlineLevel="2" x14ac:dyDescent="0.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43238</v>
      </c>
      <c r="F80" s="30" t="s">
        <v>13</v>
      </c>
      <c r="G80" s="31">
        <f>E80+1</f>
        <v>43239</v>
      </c>
      <c r="H80" s="30" t="s">
        <v>4</v>
      </c>
      <c r="I80" s="31">
        <f>G80+1</f>
        <v>43240</v>
      </c>
      <c r="J80" s="30" t="s">
        <v>17</v>
      </c>
      <c r="K80" s="31">
        <f>I80+1</f>
        <v>43241</v>
      </c>
      <c r="L80" s="30" t="s">
        <v>6</v>
      </c>
      <c r="M80" s="96">
        <f>K80+1</f>
        <v>43242</v>
      </c>
    </row>
    <row r="81" spans="1:13" s="23" customFormat="1" ht="14.1" customHeight="1" outlineLevel="1" x14ac:dyDescent="0.2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 x14ac:dyDescent="0.2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0"/>
    </row>
    <row r="83" spans="1:13" ht="14.1" customHeight="1" outlineLevel="1" x14ac:dyDescent="0.2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98"/>
    </row>
    <row r="84" spans="1:13" ht="14.1" customHeight="1" outlineLevel="1" x14ac:dyDescent="0.2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98"/>
    </row>
    <row r="85" spans="1:13" ht="14.1" customHeight="1" outlineLevel="1" x14ac:dyDescent="0.2">
      <c r="A85" s="3">
        <v>12</v>
      </c>
      <c r="C85" s="21" t="s">
        <v>10</v>
      </c>
      <c r="D85" s="24"/>
      <c r="E85" s="20"/>
      <c r="F85" s="9"/>
      <c r="G85" s="20"/>
      <c r="H85" s="9"/>
      <c r="I85" s="20"/>
      <c r="J85" s="26"/>
      <c r="L85" s="26"/>
      <c r="M85" s="98"/>
    </row>
    <row r="86" spans="1:13" s="11" customFormat="1" ht="14.1" customHeight="1" outlineLevel="2" x14ac:dyDescent="0.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43245</v>
      </c>
      <c r="F86" s="30" t="s">
        <v>13</v>
      </c>
      <c r="G86" s="31">
        <f>E86+1</f>
        <v>43246</v>
      </c>
      <c r="H86" s="30" t="s">
        <v>4</v>
      </c>
      <c r="I86" s="31">
        <f>G86+1</f>
        <v>43247</v>
      </c>
      <c r="J86" s="30" t="s">
        <v>17</v>
      </c>
      <c r="K86" s="31">
        <f>I86+1</f>
        <v>43248</v>
      </c>
      <c r="L86" s="30" t="s">
        <v>6</v>
      </c>
      <c r="M86" s="96">
        <f>K86+1</f>
        <v>43249</v>
      </c>
    </row>
    <row r="87" spans="1:13" s="23" customFormat="1" ht="14.1" customHeight="1" outlineLevel="1" x14ac:dyDescent="0.2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 x14ac:dyDescent="0.2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0"/>
    </row>
    <row r="89" spans="1:13" ht="14.1" customHeight="1" outlineLevel="1" x14ac:dyDescent="0.2">
      <c r="A89" s="3">
        <v>13</v>
      </c>
      <c r="C89" s="21" t="s">
        <v>8</v>
      </c>
      <c r="F89" s="8"/>
      <c r="G89" s="20"/>
      <c r="I89" s="20"/>
      <c r="J89" s="24"/>
      <c r="L89" s="24"/>
      <c r="M89" s="98"/>
    </row>
    <row r="90" spans="1:13" ht="14.1" customHeight="1" outlineLevel="1" x14ac:dyDescent="0.2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98"/>
    </row>
    <row r="91" spans="1:13" s="3" customFormat="1" ht="14.1" customHeight="1" outlineLevel="1" x14ac:dyDescent="0.2">
      <c r="A91" s="3">
        <v>13</v>
      </c>
      <c r="B91" s="16"/>
      <c r="C91" s="21" t="s">
        <v>10</v>
      </c>
      <c r="D91" s="192"/>
      <c r="E91" s="193"/>
      <c r="F91" s="24"/>
      <c r="G91" s="20"/>
      <c r="H91" s="9"/>
      <c r="I91" s="20"/>
      <c r="J91" s="26"/>
      <c r="K91" s="6"/>
      <c r="L91" s="26"/>
      <c r="M91" s="98"/>
    </row>
    <row r="92" spans="1:13" s="11" customFormat="1" ht="14.1" customHeight="1" outlineLevel="2" x14ac:dyDescent="0.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43252</v>
      </c>
      <c r="F92" s="30" t="s">
        <v>13</v>
      </c>
      <c r="G92" s="31">
        <f>E92+1</f>
        <v>43253</v>
      </c>
      <c r="H92" s="30" t="s">
        <v>4</v>
      </c>
      <c r="I92" s="31">
        <f>G92+1</f>
        <v>43254</v>
      </c>
      <c r="J92" s="30" t="s">
        <v>17</v>
      </c>
      <c r="K92" s="31">
        <f>I92+1</f>
        <v>43255</v>
      </c>
      <c r="L92" s="30" t="s">
        <v>6</v>
      </c>
      <c r="M92" s="96">
        <f>K92+1</f>
        <v>43256</v>
      </c>
    </row>
    <row r="93" spans="1:13" s="23" customFormat="1" ht="14.1" customHeight="1" outlineLevel="1" x14ac:dyDescent="0.2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 x14ac:dyDescent="0.2">
      <c r="A94" s="3">
        <v>14</v>
      </c>
      <c r="C94" s="21" t="s">
        <v>7</v>
      </c>
      <c r="F94" s="8"/>
      <c r="G94" s="20"/>
      <c r="H94" s="8"/>
      <c r="I94" s="20"/>
      <c r="L94" s="24"/>
      <c r="M94" s="100"/>
    </row>
    <row r="95" spans="1:13" ht="14.1" customHeight="1" outlineLevel="1" x14ac:dyDescent="0.2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98"/>
    </row>
    <row r="96" spans="1:13" ht="14.1" customHeight="1" outlineLevel="1" x14ac:dyDescent="0.2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98"/>
    </row>
    <row r="97" spans="1:13" s="3" customFormat="1" ht="14.1" customHeight="1" outlineLevel="1" x14ac:dyDescent="0.2">
      <c r="A97" s="3">
        <v>14</v>
      </c>
      <c r="B97" s="16"/>
      <c r="C97" s="21" t="s">
        <v>10</v>
      </c>
      <c r="D97" s="192"/>
      <c r="E97" s="193"/>
      <c r="F97" s="24"/>
      <c r="G97" s="20"/>
      <c r="H97" s="9"/>
      <c r="I97" s="20"/>
      <c r="J97" s="26"/>
      <c r="K97" s="6"/>
      <c r="L97" s="26"/>
      <c r="M97" s="98"/>
    </row>
    <row r="98" spans="1:13" s="11" customFormat="1" ht="14.1" customHeight="1" outlineLevel="2" x14ac:dyDescent="0.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43259</v>
      </c>
      <c r="F98" s="30" t="s">
        <v>13</v>
      </c>
      <c r="G98" s="31">
        <f>E98+1</f>
        <v>43260</v>
      </c>
      <c r="H98" s="30" t="s">
        <v>4</v>
      </c>
      <c r="I98" s="31">
        <f>G98+1</f>
        <v>43261</v>
      </c>
      <c r="J98" s="30" t="s">
        <v>17</v>
      </c>
      <c r="K98" s="31">
        <f>I98+1</f>
        <v>43262</v>
      </c>
      <c r="L98" s="30" t="s">
        <v>6</v>
      </c>
      <c r="M98" s="96">
        <f>K98+1</f>
        <v>43263</v>
      </c>
    </row>
    <row r="99" spans="1:13" s="23" customFormat="1" ht="14.1" customHeight="1" outlineLevel="1" x14ac:dyDescent="0.2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 x14ac:dyDescent="0.25">
      <c r="A100" s="3">
        <v>15</v>
      </c>
      <c r="C100" s="21" t="s">
        <v>7</v>
      </c>
      <c r="D100" s="86"/>
      <c r="E100" s="87"/>
      <c r="F100" s="8"/>
      <c r="G100" s="20"/>
      <c r="H100" s="8"/>
      <c r="I100" s="20"/>
      <c r="J100" s="8"/>
      <c r="L100" s="8"/>
      <c r="M100" s="98"/>
    </row>
    <row r="101" spans="1:13" ht="14.1" customHeight="1" outlineLevel="1" x14ac:dyDescent="0.25">
      <c r="A101" s="3">
        <v>15</v>
      </c>
      <c r="C101" s="21" t="s">
        <v>8</v>
      </c>
      <c r="D101" s="88" t="s">
        <v>18</v>
      </c>
      <c r="E101" s="87"/>
      <c r="F101" s="8"/>
      <c r="G101" s="20"/>
      <c r="H101" s="8"/>
      <c r="I101" s="20"/>
      <c r="J101" s="24"/>
      <c r="L101" s="24"/>
      <c r="M101" s="98"/>
    </row>
    <row r="102" spans="1:13" ht="14.1" customHeight="1" outlineLevel="1" x14ac:dyDescent="0.25">
      <c r="A102" s="3">
        <v>15</v>
      </c>
      <c r="C102" s="21" t="s">
        <v>9</v>
      </c>
      <c r="D102" s="89"/>
      <c r="E102" s="87"/>
      <c r="F102" s="8"/>
      <c r="G102" s="20"/>
      <c r="H102" s="8"/>
      <c r="I102" s="20"/>
      <c r="J102" s="24"/>
      <c r="L102" s="24"/>
      <c r="M102" s="98"/>
    </row>
    <row r="103" spans="1:13" s="3" customFormat="1" ht="14.1" customHeight="1" outlineLevel="1" x14ac:dyDescent="0.25">
      <c r="A103" s="3">
        <v>15</v>
      </c>
      <c r="B103" s="16"/>
      <c r="C103" s="4" t="s">
        <v>10</v>
      </c>
      <c r="D103" s="89"/>
      <c r="E103" s="87"/>
      <c r="F103" s="35"/>
      <c r="G103" s="46"/>
      <c r="H103" s="35"/>
      <c r="I103" s="46"/>
      <c r="J103" s="48"/>
      <c r="K103" s="36"/>
      <c r="L103" s="48"/>
      <c r="M103" s="98"/>
    </row>
    <row r="104" spans="1:13" s="12" customFormat="1" ht="14.1" customHeight="1" outlineLevel="1" x14ac:dyDescent="0.2">
      <c r="D104" s="45"/>
      <c r="E104" s="45"/>
      <c r="F104" s="47"/>
      <c r="G104" s="45"/>
      <c r="H104" s="47"/>
      <c r="I104" s="45"/>
      <c r="J104" s="47"/>
      <c r="K104" s="45"/>
      <c r="L104" s="47"/>
      <c r="M104" s="101"/>
    </row>
    <row r="105" spans="1:13" s="3" customFormat="1" ht="14.1" customHeight="1" outlineLevel="1" x14ac:dyDescent="0.25">
      <c r="D105" s="23"/>
      <c r="E105" s="6"/>
      <c r="G105" s="37"/>
      <c r="I105" s="21"/>
      <c r="K105" s="6"/>
      <c r="M105" s="98"/>
    </row>
    <row r="106" spans="1:13" s="3" customFormat="1" ht="14.1" customHeight="1" outlineLevel="1" x14ac:dyDescent="0.25">
      <c r="D106" s="76"/>
      <c r="E106" s="77"/>
      <c r="F106" s="78"/>
      <c r="G106" s="79"/>
      <c r="H106" s="78"/>
      <c r="I106" s="80"/>
      <c r="J106" s="78"/>
      <c r="K106" s="6"/>
      <c r="M106" s="98"/>
    </row>
    <row r="107" spans="1:13" s="3" customFormat="1" ht="14.1" customHeight="1" outlineLevel="1" x14ac:dyDescent="0.25">
      <c r="D107" s="261" t="s">
        <v>82</v>
      </c>
      <c r="E107" s="224">
        <f>COUNTIF(D5:M104, "ΔιαχΕπειγ")</f>
        <v>8</v>
      </c>
      <c r="F107" s="225">
        <v>15</v>
      </c>
      <c r="G107" s="37"/>
      <c r="I107" s="6"/>
      <c r="K107" s="6"/>
      <c r="M107" s="6"/>
    </row>
    <row r="108" spans="1:13" s="3" customFormat="1" ht="14.1" customHeight="1" outlineLevel="1" x14ac:dyDescent="0.25">
      <c r="D108" s="76"/>
      <c r="E108" s="77"/>
      <c r="F108" s="78"/>
      <c r="G108" s="79"/>
      <c r="H108" s="80"/>
      <c r="I108" s="78"/>
      <c r="J108" s="78"/>
    </row>
    <row r="109" spans="1:13" s="3" customFormat="1" ht="14.1" customHeight="1" outlineLevel="1" x14ac:dyDescent="0.25">
      <c r="G109" s="90"/>
      <c r="H109" s="4"/>
    </row>
    <row r="110" spans="1:13" ht="14.1" customHeight="1" outlineLevel="1" x14ac:dyDescent="0.25">
      <c r="C110" s="50"/>
      <c r="D110" s="91"/>
      <c r="E110" s="92"/>
      <c r="F110" s="92"/>
      <c r="G110" s="93"/>
      <c r="H110" s="92"/>
      <c r="I110" s="94"/>
      <c r="J110" s="92"/>
      <c r="K110" s="92"/>
      <c r="L110" s="92"/>
      <c r="M110" s="3"/>
    </row>
    <row r="111" spans="1:13" ht="14.1" customHeight="1" outlineLevel="1" x14ac:dyDescent="0.2">
      <c r="C111" s="50"/>
      <c r="D111" s="95"/>
      <c r="E111" s="92"/>
      <c r="F111" s="92"/>
      <c r="G111" s="92"/>
      <c r="H111" s="92"/>
      <c r="I111" s="92"/>
      <c r="J111" s="92"/>
      <c r="K111" s="92"/>
      <c r="L111" s="92"/>
      <c r="M111" s="3"/>
    </row>
    <row r="112" spans="1:13" ht="14.1" customHeight="1" outlineLevel="1" x14ac:dyDescent="0.2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 x14ac:dyDescent="0.2">
      <c r="C113" s="50"/>
      <c r="D113" s="73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2:13" ht="14.1" customHeight="1" outlineLevel="1" x14ac:dyDescent="0.2">
      <c r="B114" s="71"/>
      <c r="C114" s="50"/>
      <c r="D114" s="73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2:13" ht="14.1" customHeight="1" x14ac:dyDescent="0.2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horizontalDpi="4294967295" verticalDpi="300" r:id="rId1"/>
  <headerFooter alignWithMargins="0">
    <oddHeader xml:space="preserve">&amp;R&amp;"Book Antiqua,Κανονικά"12ο Εξάμηνο 2019-20
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.</cp:lastModifiedBy>
  <cp:lastPrinted>2020-01-27T12:57:49Z</cp:lastPrinted>
  <dcterms:created xsi:type="dcterms:W3CDTF">1996-08-31T00:15:12Z</dcterms:created>
  <dcterms:modified xsi:type="dcterms:W3CDTF">2020-02-11T12:11:55Z</dcterms:modified>
</cp:coreProperties>
</file>