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440" windowHeight="12270" tabRatio="659" activeTab="2"/>
  </bookViews>
  <sheets>
    <sheet name="2ου" sheetId="12" r:id="rId1"/>
    <sheet name="4ου" sheetId="18" r:id="rId2"/>
    <sheet name="6ου" sheetId="19" r:id="rId3"/>
    <sheet name="8ου" sheetId="20" r:id="rId4"/>
    <sheet name="10ου" sheetId="21" r:id="rId5"/>
    <sheet name="12ου" sheetId="22" r:id="rId6"/>
  </sheets>
  <definedNames>
    <definedName name="_xlnm._FilterDatabase" localSheetId="4" hidden="1">'10ου'!$A$1:$M$103</definedName>
    <definedName name="_xlnm._FilterDatabase" localSheetId="5" hidden="1">'12ου'!$A$1:$M$103</definedName>
    <definedName name="_xlnm._FilterDatabase" localSheetId="0" hidden="1">'2ου'!$A$1:$M$103</definedName>
    <definedName name="_xlnm._FilterDatabase" localSheetId="1" hidden="1">'4ου'!$A$1:$M$103</definedName>
    <definedName name="_xlnm._FilterDatabase" localSheetId="2" hidden="1">'6ου'!$A$1:$M$103</definedName>
    <definedName name="_xlnm._FilterDatabase" localSheetId="3" hidden="1">'8ου'!$A$1:$M$103</definedName>
    <definedName name="_Order1" hidden="1">255</definedName>
    <definedName name="_Regression_Int" localSheetId="4" hidden="1">1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Date_format">#REF!</definedName>
    <definedName name="_xlnm.Print_Area" localSheetId="4">'10ου'!$B$2:$M$103</definedName>
    <definedName name="_xlnm.Print_Area" localSheetId="5">'12ου'!$B$2:$M$103</definedName>
    <definedName name="_xlnm.Print_Area" localSheetId="0">'2ου'!$B$2:$M$103</definedName>
    <definedName name="_xlnm.Print_Area" localSheetId="1">'4ου'!$B$2:$M$103</definedName>
    <definedName name="_xlnm.Print_Area" localSheetId="2">'6ου'!$B$2:$M$103</definedName>
    <definedName name="_xlnm.Print_Area" localSheetId="3">'8ου'!$B$2:$M$103</definedName>
  </definedNames>
  <calcPr calcId="125725"/>
</workbook>
</file>

<file path=xl/calcChain.xml><?xml version="1.0" encoding="utf-8"?>
<calcChain xmlns="http://schemas.openxmlformats.org/spreadsheetml/2006/main">
  <c r="E116" i="19"/>
  <c r="E115" i="18" l="1"/>
  <c r="K80"/>
  <c r="E116" i="21" l="1"/>
  <c r="E117" l="1"/>
  <c r="E8" i="12" l="1"/>
  <c r="E14" s="1"/>
  <c r="E8" i="22" l="1"/>
  <c r="E14" s="1"/>
  <c r="G2"/>
  <c r="I2" s="1"/>
  <c r="K2" s="1"/>
  <c r="M2" s="1"/>
  <c r="E8" i="21"/>
  <c r="E14" s="1"/>
  <c r="G2"/>
  <c r="I2" s="1"/>
  <c r="K2" s="1"/>
  <c r="M2" s="1"/>
  <c r="E8" i="20"/>
  <c r="G2"/>
  <c r="I2" s="1"/>
  <c r="K2" s="1"/>
  <c r="M2" s="1"/>
  <c r="E8" i="19"/>
  <c r="E14" s="1"/>
  <c r="G2"/>
  <c r="I2" s="1"/>
  <c r="K2" s="1"/>
  <c r="M2" s="1"/>
  <c r="E8" i="18"/>
  <c r="E14" s="1"/>
  <c r="G2"/>
  <c r="I2" s="1"/>
  <c r="K2" s="1"/>
  <c r="M2" s="1"/>
  <c r="G8" i="21"/>
  <c r="I8" s="1"/>
  <c r="K8" s="1"/>
  <c r="M8" s="1"/>
  <c r="G8" i="19"/>
  <c r="I8" s="1"/>
  <c r="K8" s="1"/>
  <c r="M8" s="1"/>
  <c r="G2" i="12"/>
  <c r="I2" s="1"/>
  <c r="K2" s="1"/>
  <c r="M2" s="1"/>
  <c r="E14" i="20" l="1"/>
  <c r="E20" i="22"/>
  <c r="G8" i="20"/>
  <c r="I8" s="1"/>
  <c r="K8" s="1"/>
  <c r="M8" s="1"/>
  <c r="G14" i="22"/>
  <c r="I14" s="1"/>
  <c r="K14" s="1"/>
  <c r="M14" s="1"/>
  <c r="G8"/>
  <c r="I8" s="1"/>
  <c r="K8" s="1"/>
  <c r="M8" s="1"/>
  <c r="E20" i="21"/>
  <c r="G20" s="1"/>
  <c r="I20" s="1"/>
  <c r="K20" s="1"/>
  <c r="M20" s="1"/>
  <c r="G14"/>
  <c r="I14" s="1"/>
  <c r="K14" s="1"/>
  <c r="M14" s="1"/>
  <c r="G14" i="20"/>
  <c r="I14" s="1"/>
  <c r="K14" s="1"/>
  <c r="M14" s="1"/>
  <c r="E20"/>
  <c r="E20" i="18"/>
  <c r="G14"/>
  <c r="I14" s="1"/>
  <c r="K14" s="1"/>
  <c r="M14" s="1"/>
  <c r="G8"/>
  <c r="I8" s="1"/>
  <c r="K8" s="1"/>
  <c r="M8" s="1"/>
  <c r="G8" i="12"/>
  <c r="E20"/>
  <c r="G14"/>
  <c r="I14" s="1"/>
  <c r="K14" s="1"/>
  <c r="M14" s="1"/>
  <c r="G14" i="19"/>
  <c r="I14" s="1"/>
  <c r="K14" s="1"/>
  <c r="M14" s="1"/>
  <c r="E20"/>
  <c r="E26" i="21" l="1"/>
  <c r="E32" s="1"/>
  <c r="I8" i="12"/>
  <c r="K8" s="1"/>
  <c r="M8" s="1"/>
  <c r="E26" i="22"/>
  <c r="G20"/>
  <c r="I20" s="1"/>
  <c r="K20" s="1"/>
  <c r="M20" s="1"/>
  <c r="G20" i="20"/>
  <c r="E26"/>
  <c r="G26" i="21"/>
  <c r="E26" i="18"/>
  <c r="G20"/>
  <c r="I20" s="1"/>
  <c r="K20" s="1"/>
  <c r="M20" s="1"/>
  <c r="G20" i="12"/>
  <c r="I20" s="1"/>
  <c r="K20" s="1"/>
  <c r="M20" s="1"/>
  <c r="E26"/>
  <c r="E26" i="19"/>
  <c r="E32" s="1"/>
  <c r="G20"/>
  <c r="I20" i="20" l="1"/>
  <c r="K20" s="1"/>
  <c r="M20" s="1"/>
  <c r="I26" i="21"/>
  <c r="I20" i="19"/>
  <c r="K20" s="1"/>
  <c r="M20" s="1"/>
  <c r="G26" i="22"/>
  <c r="I26" s="1"/>
  <c r="K26" s="1"/>
  <c r="M26" s="1"/>
  <c r="E32"/>
  <c r="E32" i="20"/>
  <c r="G26"/>
  <c r="E38" i="21"/>
  <c r="G32"/>
  <c r="I32" s="1"/>
  <c r="K32" s="1"/>
  <c r="M32" s="1"/>
  <c r="E32" i="18"/>
  <c r="G26"/>
  <c r="I26" s="1"/>
  <c r="K26" s="1"/>
  <c r="M26" s="1"/>
  <c r="E32" i="12"/>
  <c r="G26"/>
  <c r="G26" i="19"/>
  <c r="I26" s="1"/>
  <c r="K26" s="1"/>
  <c r="M26" s="1"/>
  <c r="K26" i="21" l="1"/>
  <c r="I26" i="12"/>
  <c r="I26" i="20"/>
  <c r="G32" i="22"/>
  <c r="I32" s="1"/>
  <c r="K32" s="1"/>
  <c r="M32" s="1"/>
  <c r="E38"/>
  <c r="E38" i="20"/>
  <c r="G32"/>
  <c r="I32" s="1"/>
  <c r="K32" s="1"/>
  <c r="M32" s="1"/>
  <c r="E44" i="21"/>
  <c r="G38"/>
  <c r="I38" s="1"/>
  <c r="K38" s="1"/>
  <c r="M38" s="1"/>
  <c r="E38" i="18"/>
  <c r="G32"/>
  <c r="G32" i="12"/>
  <c r="I32" s="1"/>
  <c r="K32" s="1"/>
  <c r="M32" s="1"/>
  <c r="E38"/>
  <c r="E38" i="19"/>
  <c r="G32"/>
  <c r="M26" i="21" l="1"/>
  <c r="I32" i="19"/>
  <c r="I32" i="18"/>
  <c r="K26" i="12"/>
  <c r="K26" i="20"/>
  <c r="E44" i="22"/>
  <c r="G38"/>
  <c r="I38" s="1"/>
  <c r="K38" s="1"/>
  <c r="M38" s="1"/>
  <c r="G38" i="20"/>
  <c r="I38" s="1"/>
  <c r="K38" s="1"/>
  <c r="M38" s="1"/>
  <c r="E44"/>
  <c r="E50" i="21"/>
  <c r="G44"/>
  <c r="I44" s="1"/>
  <c r="K44" s="1"/>
  <c r="M44" s="1"/>
  <c r="E44" i="18"/>
  <c r="G38"/>
  <c r="I38" s="1"/>
  <c r="K38" s="1"/>
  <c r="M38" s="1"/>
  <c r="E44" i="12"/>
  <c r="G38"/>
  <c r="I38" s="1"/>
  <c r="K38" s="1"/>
  <c r="M38" s="1"/>
  <c r="G38" i="19"/>
  <c r="I38" s="1"/>
  <c r="K38" s="1"/>
  <c r="M38" s="1"/>
  <c r="E44"/>
  <c r="K32" l="1"/>
  <c r="K32" i="18"/>
  <c r="M26" i="12"/>
  <c r="M26" i="20"/>
  <c r="G44" i="22"/>
  <c r="I44" s="1"/>
  <c r="K44" s="1"/>
  <c r="M44" s="1"/>
  <c r="E50"/>
  <c r="E50" i="20"/>
  <c r="G44"/>
  <c r="I44" s="1"/>
  <c r="K44" s="1"/>
  <c r="M44" s="1"/>
  <c r="G50" i="21"/>
  <c r="E56"/>
  <c r="E50" i="18"/>
  <c r="G44"/>
  <c r="I44" s="1"/>
  <c r="K44" s="1"/>
  <c r="M44" s="1"/>
  <c r="G44" i="12"/>
  <c r="I44" s="1"/>
  <c r="K44" s="1"/>
  <c r="M44" s="1"/>
  <c r="E50"/>
  <c r="E50" i="19"/>
  <c r="G44"/>
  <c r="I44" s="1"/>
  <c r="K44" s="1"/>
  <c r="M44" s="1"/>
  <c r="I50" i="21" l="1"/>
  <c r="K50" s="1"/>
  <c r="M50" s="1"/>
  <c r="M32" i="19"/>
  <c r="M32" i="18"/>
  <c r="E56" i="22"/>
  <c r="G50"/>
  <c r="I50" s="1"/>
  <c r="K50" s="1"/>
  <c r="M50" s="1"/>
  <c r="G50" i="20"/>
  <c r="I50" s="1"/>
  <c r="K50" s="1"/>
  <c r="M50" s="1"/>
  <c r="E56"/>
  <c r="E62" i="21"/>
  <c r="G56"/>
  <c r="I56" s="1"/>
  <c r="K56" s="1"/>
  <c r="M56" s="1"/>
  <c r="E56" i="18"/>
  <c r="G50"/>
  <c r="I50" s="1"/>
  <c r="K50" s="1"/>
  <c r="M50" s="1"/>
  <c r="E56" i="12"/>
  <c r="G50"/>
  <c r="G50" i="19"/>
  <c r="I50" s="1"/>
  <c r="K50" s="1"/>
  <c r="M50" s="1"/>
  <c r="E56"/>
  <c r="I50" i="12" l="1"/>
  <c r="K50" s="1"/>
  <c r="M50" s="1"/>
  <c r="G56" i="22"/>
  <c r="I56" s="1"/>
  <c r="K56" s="1"/>
  <c r="M56" s="1"/>
  <c r="E62"/>
  <c r="E62" i="20"/>
  <c r="G56"/>
  <c r="I56" s="1"/>
  <c r="K56" s="1"/>
  <c r="M56" s="1"/>
  <c r="E68" i="21"/>
  <c r="G62"/>
  <c r="I62" s="1"/>
  <c r="K62" s="1"/>
  <c r="M62" s="1"/>
  <c r="E62" i="18"/>
  <c r="G56"/>
  <c r="I56" s="1"/>
  <c r="K56" s="1"/>
  <c r="M56" s="1"/>
  <c r="G56" i="12"/>
  <c r="I56" s="1"/>
  <c r="K56" s="1"/>
  <c r="M56" s="1"/>
  <c r="E62"/>
  <c r="E62" i="19"/>
  <c r="G56"/>
  <c r="I56" s="1"/>
  <c r="K56" s="1"/>
  <c r="M56" s="1"/>
  <c r="E68" i="22" l="1"/>
  <c r="G62"/>
  <c r="I62" s="1"/>
  <c r="K62" s="1"/>
  <c r="M62" s="1"/>
  <c r="E68" i="20"/>
  <c r="G62"/>
  <c r="I62" s="1"/>
  <c r="K62" s="1"/>
  <c r="M62" s="1"/>
  <c r="E74" i="21"/>
  <c r="G68"/>
  <c r="I68" s="1"/>
  <c r="K68" s="1"/>
  <c r="M68" s="1"/>
  <c r="G62" i="18"/>
  <c r="I62" s="1"/>
  <c r="K62" s="1"/>
  <c r="M62" s="1"/>
  <c r="E68"/>
  <c r="E68" i="12"/>
  <c r="G62"/>
  <c r="G62" i="19"/>
  <c r="I62" s="1"/>
  <c r="K62" s="1"/>
  <c r="M62" s="1"/>
  <c r="E68"/>
  <c r="I62" i="12" l="1"/>
  <c r="K62" s="1"/>
  <c r="M62" s="1"/>
  <c r="G68" i="22"/>
  <c r="I68" s="1"/>
  <c r="K68" s="1"/>
  <c r="M68" s="1"/>
  <c r="E74"/>
  <c r="E74" i="20"/>
  <c r="G68"/>
  <c r="I68" s="1"/>
  <c r="K68" s="1"/>
  <c r="M68" s="1"/>
  <c r="E80" i="21"/>
  <c r="G74"/>
  <c r="I74" s="1"/>
  <c r="K74" s="1"/>
  <c r="M74" s="1"/>
  <c r="G68" i="18"/>
  <c r="I68" s="1"/>
  <c r="K68" s="1"/>
  <c r="M68" s="1"/>
  <c r="E74"/>
  <c r="G68" i="12"/>
  <c r="I68" s="1"/>
  <c r="K68" s="1"/>
  <c r="M68" s="1"/>
  <c r="E74"/>
  <c r="G68" i="19"/>
  <c r="I68" s="1"/>
  <c r="K68" s="1"/>
  <c r="M68" s="1"/>
  <c r="E74"/>
  <c r="E80" i="22" l="1"/>
  <c r="G74"/>
  <c r="I74" s="1"/>
  <c r="K74" s="1"/>
  <c r="M74" s="1"/>
  <c r="E80" i="20"/>
  <c r="G74"/>
  <c r="I74" s="1"/>
  <c r="K74" s="1"/>
  <c r="M74" s="1"/>
  <c r="E86" i="21"/>
  <c r="G80"/>
  <c r="I80" s="1"/>
  <c r="K80" s="1"/>
  <c r="M80" s="1"/>
  <c r="E80" i="18"/>
  <c r="G74"/>
  <c r="I74" s="1"/>
  <c r="K74" s="1"/>
  <c r="M74" s="1"/>
  <c r="E80" i="12"/>
  <c r="G74"/>
  <c r="I74" s="1"/>
  <c r="K74" s="1"/>
  <c r="M74" s="1"/>
  <c r="E80" i="19"/>
  <c r="G74"/>
  <c r="I74" s="1"/>
  <c r="K74" s="1"/>
  <c r="M74" s="1"/>
  <c r="G80" i="22" l="1"/>
  <c r="I80" s="1"/>
  <c r="K80" s="1"/>
  <c r="M80" s="1"/>
  <c r="E86"/>
  <c r="G80" i="20"/>
  <c r="I80" s="1"/>
  <c r="K80" s="1"/>
  <c r="M80" s="1"/>
  <c r="E86"/>
  <c r="E92" i="21"/>
  <c r="G86"/>
  <c r="I86" s="1"/>
  <c r="K86" s="1"/>
  <c r="M86" s="1"/>
  <c r="E86" i="18"/>
  <c r="G80"/>
  <c r="I80" s="1"/>
  <c r="M80" s="1"/>
  <c r="G80" i="12"/>
  <c r="I80" s="1"/>
  <c r="K80" s="1"/>
  <c r="M80" s="1"/>
  <c r="E86"/>
  <c r="E86" i="19"/>
  <c r="G80"/>
  <c r="I80" s="1"/>
  <c r="K80" s="1"/>
  <c r="M80" s="1"/>
  <c r="E92" i="22" l="1"/>
  <c r="G86"/>
  <c r="I86" s="1"/>
  <c r="K86" s="1"/>
  <c r="M86" s="1"/>
  <c r="E92" i="20"/>
  <c r="G86"/>
  <c r="I86" s="1"/>
  <c r="K86" s="1"/>
  <c r="M86" s="1"/>
  <c r="E98" i="21"/>
  <c r="G98" s="1"/>
  <c r="I98" s="1"/>
  <c r="K98" s="1"/>
  <c r="M98" s="1"/>
  <c r="G92"/>
  <c r="I92" s="1"/>
  <c r="K92" s="1"/>
  <c r="M92" s="1"/>
  <c r="G86" i="18"/>
  <c r="I86" s="1"/>
  <c r="K86" s="1"/>
  <c r="M86" s="1"/>
  <c r="E92"/>
  <c r="E92" i="12"/>
  <c r="G86"/>
  <c r="I86" s="1"/>
  <c r="K86" s="1"/>
  <c r="M86" s="1"/>
  <c r="E92" i="19"/>
  <c r="G86"/>
  <c r="I86" s="1"/>
  <c r="K86" s="1"/>
  <c r="M86" s="1"/>
  <c r="E112" i="21" l="1"/>
  <c r="E110"/>
  <c r="E107"/>
  <c r="E115"/>
  <c r="E109"/>
  <c r="E108"/>
  <c r="E106"/>
  <c r="E114"/>
  <c r="E113"/>
  <c r="E118"/>
  <c r="E111"/>
  <c r="E119"/>
  <c r="G92" i="22"/>
  <c r="I92" s="1"/>
  <c r="K92" s="1"/>
  <c r="M92" s="1"/>
  <c r="E98"/>
  <c r="G98" s="1"/>
  <c r="I98" s="1"/>
  <c r="K98" s="1"/>
  <c r="M98" s="1"/>
  <c r="E98" i="20"/>
  <c r="G98" s="1"/>
  <c r="I98" s="1"/>
  <c r="K98" s="1"/>
  <c r="M98" s="1"/>
  <c r="E119" s="1"/>
  <c r="G92"/>
  <c r="I92" s="1"/>
  <c r="K92" s="1"/>
  <c r="M92" s="1"/>
  <c r="E98" i="18"/>
  <c r="G98" s="1"/>
  <c r="I98" s="1"/>
  <c r="K98" s="1"/>
  <c r="M98" s="1"/>
  <c r="G92"/>
  <c r="I92" s="1"/>
  <c r="K92" s="1"/>
  <c r="M92" s="1"/>
  <c r="G92" i="12"/>
  <c r="I92" s="1"/>
  <c r="K92" s="1"/>
  <c r="M92" s="1"/>
  <c r="E98"/>
  <c r="G98" s="1"/>
  <c r="I98" s="1"/>
  <c r="K98" s="1"/>
  <c r="M98" s="1"/>
  <c r="E98" i="19"/>
  <c r="G98" s="1"/>
  <c r="I98" s="1"/>
  <c r="K98" s="1"/>
  <c r="M98" s="1"/>
  <c r="G92"/>
  <c r="I92" s="1"/>
  <c r="K92" s="1"/>
  <c r="M92" s="1"/>
  <c r="E107" i="22" l="1"/>
  <c r="E111" i="19"/>
  <c r="E109"/>
  <c r="E108"/>
  <c r="E106"/>
  <c r="E112"/>
  <c r="E113"/>
  <c r="E110"/>
  <c r="E115"/>
  <c r="E114"/>
  <c r="E107"/>
  <c r="E112" i="18"/>
  <c r="E113"/>
  <c r="E114"/>
  <c r="E107"/>
  <c r="E109"/>
  <c r="E111"/>
  <c r="E110"/>
  <c r="E108"/>
  <c r="E106"/>
  <c r="E106" i="12"/>
  <c r="E108"/>
  <c r="E107"/>
  <c r="E110" s="1"/>
  <c r="E108" i="20"/>
  <c r="E109"/>
  <c r="E112"/>
  <c r="E113"/>
  <c r="E110"/>
  <c r="E106"/>
  <c r="E117"/>
  <c r="E114"/>
  <c r="E115"/>
  <c r="E107"/>
  <c r="E116"/>
  <c r="E118"/>
  <c r="E111"/>
  <c r="E111" i="12" l="1"/>
  <c r="E109"/>
  <c r="E112" s="1"/>
  <c r="E113" l="1"/>
</calcChain>
</file>

<file path=xl/sharedStrings.xml><?xml version="1.0" encoding="utf-8"?>
<sst xmlns="http://schemas.openxmlformats.org/spreadsheetml/2006/main" count="3101" uniqueCount="82">
  <si>
    <t>W</t>
  </si>
  <si>
    <t>Εβ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</si>
  <si>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</si>
  <si>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</si>
  <si>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</si>
  <si>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</si>
  <si>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</si>
  <si>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</si>
  <si>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</si>
  <si>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</si>
  <si>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</si>
  <si>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Mon</t>
  </si>
  <si>
    <t>Tues</t>
  </si>
  <si>
    <t>Τρίτη</t>
  </si>
  <si>
    <t>Wed</t>
  </si>
  <si>
    <t>Thur</t>
  </si>
  <si>
    <t>Frid</t>
  </si>
  <si>
    <t>Πέμ</t>
  </si>
  <si>
    <t>ΑΡΓΙΑ</t>
  </si>
  <si>
    <t>Εξαμ</t>
  </si>
  <si>
    <t>Νευροαν</t>
  </si>
  <si>
    <t>Βιοστατ</t>
  </si>
  <si>
    <t>Φυσιολ Α</t>
  </si>
  <si>
    <t>Βιοχημ Α</t>
  </si>
  <si>
    <t>Βιολογ Β</t>
  </si>
  <si>
    <t>Παθοφσ Α</t>
  </si>
  <si>
    <t>Αγγλ Δ</t>
  </si>
  <si>
    <t>Μικροβ Α</t>
  </si>
  <si>
    <t>ΤοπογΑνατ</t>
  </si>
  <si>
    <t>Φυσιολ Γ</t>
  </si>
  <si>
    <t>Ιστολ Β</t>
  </si>
  <si>
    <t>Ιστορ Χειρ</t>
  </si>
  <si>
    <t>Ειδ.Παθ.Αν</t>
  </si>
  <si>
    <t>Παθολ Α</t>
  </si>
  <si>
    <t>Χειρ Α</t>
  </si>
  <si>
    <t>Φαρμ Β</t>
  </si>
  <si>
    <t>Επιδημιολ</t>
  </si>
  <si>
    <t>ΚυτΕπΑνθρ</t>
  </si>
  <si>
    <t>Τοξικολ</t>
  </si>
  <si>
    <t>Κυτταρολ</t>
  </si>
  <si>
    <t>Παθολ. Γ</t>
  </si>
  <si>
    <t>Μαιευτ</t>
  </si>
  <si>
    <t>Παιδιατρ.</t>
  </si>
  <si>
    <t>Χειρ. Γ</t>
  </si>
  <si>
    <t>Ακτινολ.Β</t>
  </si>
  <si>
    <t>Αναισθ</t>
  </si>
  <si>
    <t>Αιμοδ.Παθ</t>
  </si>
  <si>
    <t>Στομ.Γναθ</t>
  </si>
  <si>
    <t>ΝΧ</t>
  </si>
  <si>
    <t>Μορ.Προσπ</t>
  </si>
  <si>
    <t>Εντατ.Ιατρ</t>
  </si>
  <si>
    <t>Νεογνικ</t>
  </si>
  <si>
    <t>Ανδρολογ</t>
  </si>
  <si>
    <t>ΕπΑκτιν</t>
  </si>
  <si>
    <t>Αθλ.Κακ</t>
  </si>
  <si>
    <t>ΟικΠρογρ</t>
  </si>
  <si>
    <t>ΕΦΠΛ</t>
  </si>
  <si>
    <t>Κλ.Διε.ΚλΠρ</t>
  </si>
  <si>
    <t>ΠαθΣπΣτ</t>
  </si>
  <si>
    <t>Παιδ.Αιμ</t>
  </si>
  <si>
    <t>Νεογνολ</t>
  </si>
  <si>
    <t>Επ.Παιδ</t>
  </si>
  <si>
    <t>ΣΜΝ</t>
  </si>
  <si>
    <t>Μαθ Βιολ</t>
  </si>
  <si>
    <t>Ενδ-ΚλινΑπ</t>
  </si>
  <si>
    <t>ΗΚΓ</t>
  </si>
  <si>
    <t>Αιμοποιηση</t>
  </si>
  <si>
    <t>Εμβρυολ Β</t>
  </si>
  <si>
    <t>ΜαθΒιολ</t>
  </si>
  <si>
    <t>ΔιαχΕπειγ</t>
  </si>
  <si>
    <t>ΑνοσΚαρκ</t>
  </si>
  <si>
    <t>ΕφΠλ</t>
  </si>
  <si>
    <t>Αγγλικα</t>
  </si>
  <si>
    <t>Διαδ</t>
  </si>
  <si>
    <t>Μικρωβιωμα</t>
  </si>
  <si>
    <t>ΨυχΠαιδ</t>
  </si>
  <si>
    <t>9-11 Εργ ΙατρΧημεία</t>
  </si>
  <si>
    <t>2-5 Εργ ΙατρΒιοχ</t>
  </si>
  <si>
    <t>ΚλινΑλκοολ</t>
  </si>
  <si>
    <t>ΙατΕπισΑνθ</t>
  </si>
  <si>
    <t>Βιοπληροφ</t>
  </si>
  <si>
    <t>..   ..   ..</t>
  </si>
</sst>
</file>

<file path=xl/styles.xml><?xml version="1.0" encoding="utf-8"?>
<styleSheet xmlns="http://schemas.openxmlformats.org/spreadsheetml/2006/main">
  <numFmts count="1">
    <numFmt numFmtId="164" formatCode="dd/mm_)"/>
  </numFmts>
  <fonts count="20">
    <font>
      <sz val="10"/>
      <name val="Courier New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1"/>
    </font>
    <font>
      <b/>
      <sz val="10"/>
      <name val="Courier New"/>
      <family val="3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0061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</font>
    <font>
      <sz val="9"/>
      <name val="Arial"/>
      <family val="2"/>
      <charset val="161"/>
    </font>
    <font>
      <sz val="10"/>
      <color theme="0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1"/>
      <name val="Arial"/>
      <family val="2"/>
      <charset val="161"/>
    </font>
    <font>
      <b/>
      <sz val="11"/>
      <color indexed="12"/>
      <name val="Arial"/>
      <family val="2"/>
    </font>
    <font>
      <b/>
      <sz val="11"/>
      <color indexed="12"/>
      <name val="Calibri"/>
      <family val="2"/>
      <charset val="161"/>
      <scheme val="minor"/>
    </font>
    <font>
      <sz val="10"/>
      <name val="Arial Narrow"/>
      <family val="2"/>
      <charset val="161"/>
    </font>
  </fonts>
  <fills count="41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357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5" fontId="3" fillId="0" borderId="0" xfId="0" applyNumberFormat="1" applyFont="1" applyProtection="1"/>
    <xf numFmtId="15" fontId="3" fillId="0" borderId="0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16" fontId="2" fillId="0" borderId="1" xfId="0" applyNumberFormat="1" applyFont="1" applyBorder="1" applyProtection="1"/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1" fillId="0" borderId="0" xfId="0" applyFont="1" applyBorder="1"/>
    <xf numFmtId="15" fontId="3" fillId="0" borderId="0" xfId="0" quotePrefix="1" applyNumberFormat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15" fontId="3" fillId="0" borderId="0" xfId="0" quotePrefix="1" applyNumberFormat="1" applyFont="1" applyBorder="1" applyAlignment="1" applyProtection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quotePrefix="1" applyFont="1" applyBorder="1" applyAlignment="1" applyProtection="1">
      <alignment horizontal="right"/>
    </xf>
    <xf numFmtId="16" fontId="4" fillId="0" borderId="4" xfId="0" applyNumberFormat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15" fontId="5" fillId="2" borderId="0" xfId="0" applyNumberFormat="1" applyFont="1" applyFill="1" applyProtection="1"/>
    <xf numFmtId="15" fontId="5" fillId="2" borderId="0" xfId="0" applyNumberFormat="1" applyFont="1" applyFill="1" applyBorder="1" applyProtection="1"/>
    <xf numFmtId="15" fontId="3" fillId="0" borderId="6" xfId="0" applyNumberFormat="1" applyFont="1" applyBorder="1" applyProtection="1"/>
    <xf numFmtId="0" fontId="3" fillId="0" borderId="7" xfId="0" applyFont="1" applyBorder="1"/>
    <xf numFmtId="0" fontId="0" fillId="0" borderId="1" xfId="0" applyBorder="1"/>
    <xf numFmtId="15" fontId="5" fillId="0" borderId="0" xfId="0" applyNumberFormat="1" applyFont="1" applyFill="1" applyProtection="1"/>
    <xf numFmtId="0" fontId="3" fillId="0" borderId="1" xfId="0" applyFont="1" applyFill="1" applyBorder="1" applyAlignment="1" applyProtection="1">
      <alignment horizontal="left"/>
    </xf>
    <xf numFmtId="15" fontId="5" fillId="0" borderId="0" xfId="0" applyNumberFormat="1" applyFont="1" applyFill="1" applyBorder="1" applyProtection="1"/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16" fontId="2" fillId="0" borderId="7" xfId="0" applyNumberFormat="1" applyFont="1" applyBorder="1" applyProtection="1"/>
    <xf numFmtId="0" fontId="1" fillId="0" borderId="3" xfId="0" applyFont="1" applyBorder="1" applyAlignment="1">
      <alignment horizontal="left"/>
    </xf>
    <xf numFmtId="15" fontId="3" fillId="0" borderId="6" xfId="0" quotePrefix="1" applyNumberFormat="1" applyFont="1" applyBorder="1" applyAlignment="1" applyProtection="1">
      <alignment horizontal="left"/>
    </xf>
    <xf numFmtId="1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3" borderId="8" xfId="0" applyFont="1" applyFill="1" applyBorder="1"/>
    <xf numFmtId="0" fontId="0" fillId="3" borderId="8" xfId="0" applyFill="1" applyBorder="1"/>
    <xf numFmtId="0" fontId="3" fillId="3" borderId="8" xfId="0" quotePrefix="1" applyFont="1" applyFill="1" applyBorder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15" fontId="5" fillId="0" borderId="7" xfId="0" applyNumberFormat="1" applyFont="1" applyFill="1" applyBorder="1" applyProtection="1"/>
    <xf numFmtId="0" fontId="3" fillId="0" borderId="15" xfId="0" applyFont="1" applyFill="1" applyBorder="1" applyAlignment="1" applyProtection="1">
      <alignment horizontal="left"/>
    </xf>
    <xf numFmtId="0" fontId="1" fillId="0" borderId="4" xfId="0" applyFont="1" applyBorder="1"/>
    <xf numFmtId="0" fontId="1" fillId="0" borderId="16" xfId="0" applyFont="1" applyBorder="1"/>
    <xf numFmtId="0" fontId="3" fillId="0" borderId="17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 applyProtection="1">
      <alignment horizontal="right"/>
    </xf>
    <xf numFmtId="16" fontId="4" fillId="0" borderId="1" xfId="0" applyNumberFormat="1" applyFont="1" applyBorder="1" applyAlignment="1" applyProtection="1">
      <alignment horizontal="left"/>
    </xf>
    <xf numFmtId="0" fontId="4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" fillId="0" borderId="1" xfId="0" applyFont="1" applyBorder="1"/>
    <xf numFmtId="0" fontId="6" fillId="3" borderId="0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15" fontId="6" fillId="0" borderId="0" xfId="0" applyNumberFormat="1" applyFont="1" applyFill="1" applyBorder="1" applyProtection="1"/>
    <xf numFmtId="16" fontId="1" fillId="0" borderId="0" xfId="0" applyNumberFormat="1" applyFont="1" applyFill="1" applyBorder="1" applyProtection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7" fillId="0" borderId="14" xfId="0" applyFont="1" applyFill="1" applyBorder="1"/>
    <xf numFmtId="0" fontId="6" fillId="0" borderId="12" xfId="0" quotePrefix="1" applyFont="1" applyFill="1" applyBorder="1" applyAlignment="1">
      <alignment horizontal="left"/>
    </xf>
    <xf numFmtId="0" fontId="6" fillId="0" borderId="14" xfId="0" applyFont="1" applyFill="1" applyBorder="1"/>
    <xf numFmtId="0" fontId="6" fillId="0" borderId="13" xfId="0" applyFont="1" applyFill="1" applyBorder="1"/>
    <xf numFmtId="15" fontId="3" fillId="0" borderId="7" xfId="0" applyNumberFormat="1" applyFont="1" applyBorder="1" applyProtection="1"/>
    <xf numFmtId="0" fontId="8" fillId="4" borderId="3" xfId="1" applyFont="1" applyFill="1" applyBorder="1" applyAlignment="1" applyProtection="1">
      <alignment horizontal="left"/>
    </xf>
    <xf numFmtId="16" fontId="3" fillId="4" borderId="1" xfId="0" applyNumberFormat="1" applyFont="1" applyFill="1" applyBorder="1" applyProtection="1"/>
    <xf numFmtId="15" fontId="9" fillId="4" borderId="0" xfId="1" applyNumberFormat="1" applyFont="1" applyFill="1" applyAlignment="1" applyProtection="1">
      <alignment horizontal="right"/>
    </xf>
    <xf numFmtId="15" fontId="8" fillId="4" borderId="3" xfId="1" applyNumberFormat="1" applyFont="1" applyFill="1" applyBorder="1" applyAlignment="1" applyProtection="1">
      <alignment horizontal="left"/>
    </xf>
    <xf numFmtId="0" fontId="0" fillId="0" borderId="0" xfId="0" applyBorder="1"/>
    <xf numFmtId="0" fontId="1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quotePrefix="1" applyFont="1" applyFill="1" applyBorder="1" applyAlignment="1">
      <alignment horizontal="left"/>
    </xf>
    <xf numFmtId="0" fontId="6" fillId="3" borderId="0" xfId="0" applyFont="1" applyFill="1" applyBorder="1"/>
    <xf numFmtId="16" fontId="4" fillId="0" borderId="18" xfId="0" applyNumberFormat="1" applyFont="1" applyBorder="1" applyAlignment="1" applyProtection="1">
      <alignment horizontal="left"/>
    </xf>
    <xf numFmtId="16" fontId="4" fillId="0" borderId="19" xfId="0" applyNumberFormat="1" applyFont="1" applyBorder="1" applyAlignment="1" applyProtection="1">
      <alignment horizontal="left"/>
    </xf>
    <xf numFmtId="0" fontId="3" fillId="0" borderId="19" xfId="0" applyFont="1" applyBorder="1"/>
    <xf numFmtId="16" fontId="3" fillId="4" borderId="19" xfId="0" applyNumberFormat="1" applyFont="1" applyFill="1" applyBorder="1" applyProtection="1"/>
    <xf numFmtId="16" fontId="2" fillId="0" borderId="19" xfId="0" applyNumberFormat="1" applyFont="1" applyBorder="1" applyProtection="1"/>
    <xf numFmtId="0" fontId="1" fillId="0" borderId="18" xfId="0" applyFont="1" applyBorder="1" applyAlignment="1">
      <alignment horizontal="left"/>
    </xf>
    <xf numFmtId="0" fontId="11" fillId="6" borderId="0" xfId="1" applyFont="1" applyFill="1"/>
    <xf numFmtId="15" fontId="11" fillId="7" borderId="0" xfId="1" applyNumberFormat="1" applyFont="1" applyFill="1" applyProtection="1"/>
    <xf numFmtId="16" fontId="11" fillId="7" borderId="1" xfId="1" applyNumberFormat="1" applyFont="1" applyFill="1" applyBorder="1" applyProtection="1"/>
    <xf numFmtId="0" fontId="11" fillId="8" borderId="0" xfId="0" applyFont="1" applyFill="1" applyAlignment="1" applyProtection="1">
      <alignment horizontal="left"/>
    </xf>
    <xf numFmtId="16" fontId="11" fillId="8" borderId="1" xfId="0" applyNumberFormat="1" applyFont="1" applyFill="1" applyBorder="1" applyProtection="1"/>
    <xf numFmtId="15" fontId="11" fillId="9" borderId="0" xfId="1" applyNumberFormat="1" applyFont="1" applyFill="1" applyProtection="1"/>
    <xf numFmtId="16" fontId="11" fillId="9" borderId="1" xfId="1" applyNumberFormat="1" applyFont="1" applyFill="1" applyBorder="1" applyProtection="1"/>
    <xf numFmtId="0" fontId="11" fillId="9" borderId="1" xfId="1" applyFont="1" applyFill="1" applyBorder="1" applyAlignment="1" applyProtection="1">
      <alignment horizontal="left"/>
    </xf>
    <xf numFmtId="15" fontId="11" fillId="10" borderId="0" xfId="1" applyNumberFormat="1" applyFont="1" applyFill="1" applyProtection="1"/>
    <xf numFmtId="0" fontId="11" fillId="10" borderId="1" xfId="0" applyFont="1" applyFill="1" applyBorder="1" applyAlignment="1" applyProtection="1">
      <alignment horizontal="left"/>
    </xf>
    <xf numFmtId="15" fontId="11" fillId="11" borderId="3" xfId="1" applyNumberFormat="1" applyFont="1" applyFill="1" applyBorder="1" applyAlignment="1" applyProtection="1">
      <alignment horizontal="left"/>
    </xf>
    <xf numFmtId="15" fontId="11" fillId="11" borderId="20" xfId="1" applyNumberFormat="1" applyFont="1" applyFill="1" applyBorder="1" applyAlignment="1" applyProtection="1">
      <alignment horizontal="left"/>
    </xf>
    <xf numFmtId="16" fontId="11" fillId="6" borderId="1" xfId="1" applyNumberFormat="1" applyFont="1" applyFill="1" applyBorder="1" applyProtection="1"/>
    <xf numFmtId="16" fontId="3" fillId="0" borderId="1" xfId="0" applyNumberFormat="1" applyFont="1" applyBorder="1" applyProtection="1"/>
    <xf numFmtId="0" fontId="1" fillId="0" borderId="19" xfId="0" applyFont="1" applyBorder="1" applyAlignment="1">
      <alignment horizontal="left"/>
    </xf>
    <xf numFmtId="0" fontId="11" fillId="6" borderId="0" xfId="1" applyFont="1" applyFill="1" applyBorder="1"/>
    <xf numFmtId="15" fontId="11" fillId="9" borderId="0" xfId="1" applyNumberFormat="1" applyFont="1" applyFill="1" applyBorder="1" applyProtection="1"/>
    <xf numFmtId="15" fontId="11" fillId="10" borderId="0" xfId="1" applyNumberFormat="1" applyFont="1" applyFill="1" applyBorder="1" applyProtection="1"/>
    <xf numFmtId="15" fontId="11" fillId="7" borderId="0" xfId="1" applyNumberFormat="1" applyFont="1" applyFill="1" applyBorder="1" applyProtection="1"/>
    <xf numFmtId="0" fontId="11" fillId="8" borderId="0" xfId="0" applyFont="1" applyFill="1" applyBorder="1" applyAlignment="1" applyProtection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quotePrefix="1" applyFont="1" applyBorder="1" applyAlignment="1">
      <alignment horizontal="left"/>
    </xf>
    <xf numFmtId="16" fontId="3" fillId="0" borderId="15" xfId="0" applyNumberFormat="1" applyFont="1" applyBorder="1" applyProtection="1"/>
    <xf numFmtId="15" fontId="8" fillId="13" borderId="0" xfId="1" applyNumberFormat="1" applyFont="1" applyFill="1" applyBorder="1" applyProtection="1"/>
    <xf numFmtId="16" fontId="8" fillId="13" borderId="1" xfId="1" applyNumberFormat="1" applyFont="1" applyFill="1" applyBorder="1" applyProtection="1"/>
    <xf numFmtId="0" fontId="8" fillId="14" borderId="3" xfId="1" applyFont="1" applyFill="1" applyBorder="1" applyAlignment="1" applyProtection="1">
      <alignment horizontal="left"/>
    </xf>
    <xf numFmtId="0" fontId="8" fillId="14" borderId="1" xfId="1" applyFont="1" applyFill="1" applyBorder="1" applyAlignment="1" applyProtection="1">
      <alignment horizontal="left"/>
    </xf>
    <xf numFmtId="15" fontId="8" fillId="13" borderId="0" xfId="1" applyNumberFormat="1" applyFont="1" applyFill="1" applyProtection="1"/>
    <xf numFmtId="15" fontId="8" fillId="8" borderId="0" xfId="1" applyNumberFormat="1" applyFont="1" applyFill="1" applyProtection="1"/>
    <xf numFmtId="16" fontId="8" fillId="8" borderId="1" xfId="1" applyNumberFormat="1" applyFont="1" applyFill="1" applyBorder="1" applyProtection="1"/>
    <xf numFmtId="15" fontId="8" fillId="15" borderId="3" xfId="1" applyNumberFormat="1" applyFont="1" applyFill="1" applyBorder="1" applyProtection="1"/>
    <xf numFmtId="15" fontId="8" fillId="15" borderId="1" xfId="1" applyNumberFormat="1" applyFont="1" applyFill="1" applyBorder="1" applyProtection="1"/>
    <xf numFmtId="0" fontId="8" fillId="9" borderId="0" xfId="1" applyFont="1" applyFill="1"/>
    <xf numFmtId="16" fontId="8" fillId="9" borderId="1" xfId="1" applyNumberFormat="1" applyFont="1" applyFill="1" applyBorder="1" applyProtection="1"/>
    <xf numFmtId="15" fontId="8" fillId="16" borderId="0" xfId="1" applyNumberFormat="1" applyFont="1" applyFill="1" applyProtection="1"/>
    <xf numFmtId="15" fontId="8" fillId="16" borderId="1" xfId="1" applyNumberFormat="1" applyFont="1" applyFill="1" applyBorder="1" applyProtection="1"/>
    <xf numFmtId="16" fontId="3" fillId="0" borderId="1" xfId="0" applyNumberFormat="1" applyFont="1" applyFill="1" applyBorder="1" applyProtection="1"/>
    <xf numFmtId="15" fontId="8" fillId="16" borderId="0" xfId="1" applyNumberFormat="1" applyFont="1" applyFill="1" applyBorder="1" applyProtection="1"/>
    <xf numFmtId="15" fontId="8" fillId="15" borderId="6" xfId="1" applyNumberFormat="1" applyFont="1" applyFill="1" applyBorder="1" applyProtection="1"/>
    <xf numFmtId="16" fontId="3" fillId="0" borderId="15" xfId="0" applyNumberFormat="1" applyFont="1" applyFill="1" applyBorder="1" applyProtection="1"/>
    <xf numFmtId="15" fontId="11" fillId="17" borderId="0" xfId="0" applyNumberFormat="1" applyFont="1" applyFill="1" applyBorder="1" applyProtection="1"/>
    <xf numFmtId="16" fontId="11" fillId="17" borderId="1" xfId="0" applyNumberFormat="1" applyFont="1" applyFill="1" applyBorder="1" applyProtection="1"/>
    <xf numFmtId="0" fontId="8" fillId="19" borderId="3" xfId="1" applyFont="1" applyFill="1" applyBorder="1" applyAlignment="1" applyProtection="1">
      <alignment horizontal="left"/>
    </xf>
    <xf numFmtId="0" fontId="8" fillId="19" borderId="1" xfId="1" applyFont="1" applyFill="1" applyBorder="1" applyAlignment="1" applyProtection="1">
      <alignment horizontal="left"/>
    </xf>
    <xf numFmtId="15" fontId="8" fillId="9" borderId="0" xfId="1" applyNumberFormat="1" applyFont="1" applyFill="1" applyProtection="1"/>
    <xf numFmtId="15" fontId="8" fillId="20" borderId="3" xfId="1" applyNumberFormat="1" applyFont="1" applyFill="1" applyBorder="1" applyAlignment="1" applyProtection="1">
      <alignment horizontal="left"/>
    </xf>
    <xf numFmtId="15" fontId="8" fillId="20" borderId="1" xfId="1" applyNumberFormat="1" applyFont="1" applyFill="1" applyBorder="1" applyAlignment="1" applyProtection="1">
      <alignment horizontal="left"/>
    </xf>
    <xf numFmtId="15" fontId="8" fillId="21" borderId="0" xfId="1" applyNumberFormat="1" applyFont="1" applyFill="1" applyProtection="1"/>
    <xf numFmtId="15" fontId="8" fillId="21" borderId="1" xfId="1" applyNumberFormat="1" applyFont="1" applyFill="1" applyBorder="1" applyProtection="1"/>
    <xf numFmtId="15" fontId="8" fillId="10" borderId="3" xfId="1" applyNumberFormat="1" applyFont="1" applyFill="1" applyBorder="1" applyAlignment="1" applyProtection="1">
      <alignment horizontal="left"/>
    </xf>
    <xf numFmtId="15" fontId="8" fillId="10" borderId="1" xfId="1" applyNumberFormat="1" applyFont="1" applyFill="1" applyBorder="1" applyAlignment="1" applyProtection="1">
      <alignment horizontal="left"/>
    </xf>
    <xf numFmtId="15" fontId="12" fillId="22" borderId="6" xfId="1" applyNumberFormat="1" applyFont="1" applyFill="1" applyBorder="1" applyAlignment="1" applyProtection="1">
      <alignment horizontal="left"/>
    </xf>
    <xf numFmtId="15" fontId="8" fillId="23" borderId="6" xfId="1" applyNumberFormat="1" applyFont="1" applyFill="1" applyBorder="1" applyAlignment="1" applyProtection="1">
      <alignment horizontal="left"/>
    </xf>
    <xf numFmtId="15" fontId="8" fillId="23" borderId="15" xfId="1" applyNumberFormat="1" applyFont="1" applyFill="1" applyBorder="1" applyAlignment="1" applyProtection="1">
      <alignment horizontal="left"/>
    </xf>
    <xf numFmtId="0" fontId="13" fillId="9" borderId="6" xfId="0" applyFont="1" applyFill="1" applyBorder="1" applyAlignment="1" applyProtection="1">
      <alignment horizontal="left"/>
    </xf>
    <xf numFmtId="16" fontId="14" fillId="29" borderId="1" xfId="0" applyNumberFormat="1" applyFont="1" applyFill="1" applyBorder="1" applyProtection="1"/>
    <xf numFmtId="0" fontId="3" fillId="7" borderId="15" xfId="0" applyFont="1" applyFill="1" applyBorder="1"/>
    <xf numFmtId="15" fontId="12" fillId="30" borderId="3" xfId="1" applyNumberFormat="1" applyFont="1" applyFill="1" applyBorder="1" applyAlignment="1" applyProtection="1">
      <alignment horizontal="left"/>
    </xf>
    <xf numFmtId="16" fontId="14" fillId="31" borderId="1" xfId="0" applyNumberFormat="1" applyFont="1" applyFill="1" applyBorder="1" applyProtection="1"/>
    <xf numFmtId="0" fontId="13" fillId="12" borderId="15" xfId="0" applyFont="1" applyFill="1" applyBorder="1"/>
    <xf numFmtId="0" fontId="13" fillId="6" borderId="6" xfId="0" applyFont="1" applyFill="1" applyBorder="1" applyAlignment="1" applyProtection="1">
      <alignment horizontal="left"/>
    </xf>
    <xf numFmtId="16" fontId="3" fillId="32" borderId="1" xfId="0" applyNumberFormat="1" applyFont="1" applyFill="1" applyBorder="1" applyProtection="1"/>
    <xf numFmtId="15" fontId="3" fillId="13" borderId="7" xfId="0" applyNumberFormat="1" applyFont="1" applyFill="1" applyBorder="1" applyAlignment="1" applyProtection="1">
      <alignment horizontal="left"/>
    </xf>
    <xf numFmtId="15" fontId="8" fillId="33" borderId="3" xfId="1" applyNumberFormat="1" applyFont="1" applyFill="1" applyBorder="1" applyAlignment="1" applyProtection="1">
      <alignment horizontal="left"/>
    </xf>
    <xf numFmtId="15" fontId="8" fillId="33" borderId="1" xfId="1" applyNumberFormat="1" applyFont="1" applyFill="1" applyBorder="1" applyAlignment="1" applyProtection="1">
      <alignment horizontal="left"/>
    </xf>
    <xf numFmtId="0" fontId="3" fillId="0" borderId="6" xfId="0" applyFont="1" applyBorder="1"/>
    <xf numFmtId="0" fontId="3" fillId="0" borderId="15" xfId="0" applyFont="1" applyBorder="1"/>
    <xf numFmtId="16" fontId="3" fillId="11" borderId="15" xfId="0" applyNumberFormat="1" applyFont="1" applyFill="1" applyBorder="1" applyProtection="1"/>
    <xf numFmtId="16" fontId="2" fillId="0" borderId="15" xfId="0" applyNumberFormat="1" applyFont="1" applyBorder="1" applyProtection="1"/>
    <xf numFmtId="16" fontId="3" fillId="32" borderId="15" xfId="0" applyNumberFormat="1" applyFont="1" applyFill="1" applyBorder="1" applyProtection="1"/>
    <xf numFmtId="0" fontId="11" fillId="6" borderId="7" xfId="1" applyFont="1" applyFill="1" applyBorder="1"/>
    <xf numFmtId="0" fontId="3" fillId="0" borderId="15" xfId="0" quotePrefix="1" applyFont="1" applyBorder="1" applyAlignment="1">
      <alignment horizontal="left"/>
    </xf>
    <xf numFmtId="16" fontId="11" fillId="6" borderId="15" xfId="1" applyNumberFormat="1" applyFont="1" applyFill="1" applyBorder="1" applyProtection="1"/>
    <xf numFmtId="15" fontId="8" fillId="8" borderId="0" xfId="1" applyNumberFormat="1" applyFont="1" applyFill="1" applyBorder="1" applyProtection="1"/>
    <xf numFmtId="0" fontId="8" fillId="9" borderId="0" xfId="1" applyFont="1" applyFill="1" applyBorder="1"/>
    <xf numFmtId="16" fontId="11" fillId="17" borderId="15" xfId="0" applyNumberFormat="1" applyFont="1" applyFill="1" applyBorder="1" applyProtection="1"/>
    <xf numFmtId="15" fontId="8" fillId="16" borderId="15" xfId="1" applyNumberFormat="1" applyFont="1" applyFill="1" applyBorder="1" applyProtection="1"/>
    <xf numFmtId="16" fontId="14" fillId="29" borderId="15" xfId="0" applyNumberFormat="1" applyFont="1" applyFill="1" applyBorder="1" applyProtection="1"/>
    <xf numFmtId="15" fontId="12" fillId="30" borderId="6" xfId="1" applyNumberFormat="1" applyFont="1" applyFill="1" applyBorder="1" applyAlignment="1" applyProtection="1">
      <alignment horizontal="left"/>
    </xf>
    <xf numFmtId="16" fontId="14" fillId="31" borderId="15" xfId="0" applyNumberFormat="1" applyFont="1" applyFill="1" applyBorder="1" applyProtection="1"/>
    <xf numFmtId="0" fontId="11" fillId="6" borderId="21" xfId="1" applyFont="1" applyFill="1" applyBorder="1"/>
    <xf numFmtId="15" fontId="11" fillId="9" borderId="21" xfId="1" applyNumberFormat="1" applyFont="1" applyFill="1" applyBorder="1" applyProtection="1"/>
    <xf numFmtId="15" fontId="11" fillId="10" borderId="21" xfId="1" applyNumberFormat="1" applyFont="1" applyFill="1" applyBorder="1" applyProtection="1"/>
    <xf numFmtId="15" fontId="11" fillId="11" borderId="21" xfId="1" applyNumberFormat="1" applyFont="1" applyFill="1" applyBorder="1" applyAlignment="1" applyProtection="1">
      <alignment horizontal="left"/>
    </xf>
    <xf numFmtId="0" fontId="2" fillId="3" borderId="21" xfId="0" applyFont="1" applyFill="1" applyBorder="1" applyProtection="1">
      <protection locked="0"/>
    </xf>
    <xf numFmtId="1" fontId="2" fillId="0" borderId="21" xfId="0" applyNumberFormat="1" applyFont="1" applyFill="1" applyBorder="1" applyProtection="1"/>
    <xf numFmtId="0" fontId="2" fillId="0" borderId="21" xfId="0" applyFont="1" applyFill="1" applyBorder="1"/>
    <xf numFmtId="0" fontId="2" fillId="0" borderId="21" xfId="0" applyFont="1" applyBorder="1"/>
    <xf numFmtId="0" fontId="2" fillId="3" borderId="21" xfId="0" applyFont="1" applyFill="1" applyBorder="1"/>
    <xf numFmtId="15" fontId="8" fillId="13" borderId="21" xfId="1" applyNumberFormat="1" applyFont="1" applyFill="1" applyBorder="1" applyProtection="1"/>
    <xf numFmtId="15" fontId="8" fillId="15" borderId="21" xfId="1" applyNumberFormat="1" applyFont="1" applyFill="1" applyBorder="1" applyProtection="1"/>
    <xf numFmtId="0" fontId="8" fillId="14" borderId="21" xfId="1" applyFont="1" applyFill="1" applyBorder="1" applyAlignment="1" applyProtection="1">
      <alignment horizontal="left"/>
    </xf>
    <xf numFmtId="15" fontId="8" fillId="8" borderId="21" xfId="1" applyNumberFormat="1" applyFont="1" applyFill="1" applyBorder="1" applyProtection="1"/>
    <xf numFmtId="0" fontId="11" fillId="18" borderId="21" xfId="0" applyFont="1" applyFill="1" applyBorder="1" applyAlignment="1" applyProtection="1">
      <alignment horizontal="left"/>
    </xf>
    <xf numFmtId="0" fontId="8" fillId="9" borderId="21" xfId="1" applyFont="1" applyFill="1" applyBorder="1"/>
    <xf numFmtId="15" fontId="8" fillId="16" borderId="21" xfId="1" applyNumberFormat="1" applyFont="1" applyFill="1" applyBorder="1" applyProtection="1"/>
    <xf numFmtId="15" fontId="11" fillId="17" borderId="21" xfId="0" applyNumberFormat="1" applyFont="1" applyFill="1" applyBorder="1" applyProtection="1"/>
    <xf numFmtId="0" fontId="8" fillId="7" borderId="21" xfId="1" applyFont="1" applyFill="1" applyBorder="1"/>
    <xf numFmtId="15" fontId="8" fillId="27" borderId="21" xfId="1" applyNumberFormat="1" applyFont="1" applyFill="1" applyBorder="1" applyAlignment="1" applyProtection="1">
      <alignment horizontal="left"/>
    </xf>
    <xf numFmtId="15" fontId="8" fillId="9" borderId="21" xfId="1" applyNumberFormat="1" applyFont="1" applyFill="1" applyBorder="1" applyProtection="1"/>
    <xf numFmtId="0" fontId="8" fillId="24" borderId="21" xfId="1" applyFont="1" applyFill="1" applyBorder="1" applyAlignment="1" applyProtection="1">
      <alignment horizontal="left"/>
    </xf>
    <xf numFmtId="15" fontId="3" fillId="28" borderId="21" xfId="0" applyNumberFormat="1" applyFont="1" applyFill="1" applyBorder="1" applyProtection="1"/>
    <xf numFmtId="0" fontId="8" fillId="6" borderId="21" xfId="1" applyFont="1" applyFill="1" applyBorder="1" applyAlignment="1" applyProtection="1">
      <alignment horizontal="left"/>
    </xf>
    <xf numFmtId="15" fontId="12" fillId="20" borderId="21" xfId="1" applyNumberFormat="1" applyFont="1" applyFill="1" applyBorder="1" applyProtection="1"/>
    <xf numFmtId="0" fontId="11" fillId="11" borderId="21" xfId="0" applyFont="1" applyFill="1" applyBorder="1" applyAlignment="1" applyProtection="1">
      <alignment horizontal="left"/>
    </xf>
    <xf numFmtId="0" fontId="3" fillId="0" borderId="21" xfId="0" applyFont="1" applyBorder="1"/>
    <xf numFmtId="16" fontId="3" fillId="15" borderId="21" xfId="0" applyNumberFormat="1" applyFont="1" applyFill="1" applyBorder="1" applyProtection="1"/>
    <xf numFmtId="16" fontId="13" fillId="26" borderId="21" xfId="0" applyNumberFormat="1" applyFont="1" applyFill="1" applyBorder="1" applyProtection="1"/>
    <xf numFmtId="15" fontId="8" fillId="25" borderId="21" xfId="1" applyNumberFormat="1" applyFont="1" applyFill="1" applyBorder="1" applyAlignment="1" applyProtection="1">
      <alignment horizontal="left"/>
    </xf>
    <xf numFmtId="15" fontId="3" fillId="34" borderId="21" xfId="0" applyNumberFormat="1" applyFont="1" applyFill="1" applyBorder="1" applyAlignment="1" applyProtection="1">
      <alignment horizontal="left"/>
    </xf>
    <xf numFmtId="16" fontId="3" fillId="35" borderId="1" xfId="0" applyNumberFormat="1" applyFont="1" applyFill="1" applyBorder="1" applyProtection="1"/>
    <xf numFmtId="16" fontId="3" fillId="35" borderId="21" xfId="0" applyNumberFormat="1" applyFont="1" applyFill="1" applyBorder="1" applyProtection="1"/>
    <xf numFmtId="15" fontId="8" fillId="16" borderId="22" xfId="1" applyNumberFormat="1" applyFont="1" applyFill="1" applyBorder="1" applyProtection="1"/>
    <xf numFmtId="0" fontId="11" fillId="9" borderId="21" xfId="0" applyFont="1" applyFill="1" applyBorder="1" applyAlignment="1" applyProtection="1">
      <alignment horizontal="left"/>
    </xf>
    <xf numFmtId="15" fontId="11" fillId="36" borderId="0" xfId="0" applyNumberFormat="1" applyFont="1" applyFill="1" applyBorder="1" applyProtection="1"/>
    <xf numFmtId="15" fontId="3" fillId="0" borderId="0" xfId="0" applyNumberFormat="1" applyFont="1" applyBorder="1" applyAlignment="1" applyProtection="1">
      <alignment horizontal="left"/>
    </xf>
    <xf numFmtId="15" fontId="3" fillId="0" borderId="21" xfId="0" applyNumberFormat="1" applyFont="1" applyBorder="1" applyAlignment="1" applyProtection="1">
      <alignment horizontal="left"/>
    </xf>
    <xf numFmtId="15" fontId="8" fillId="37" borderId="0" xfId="1" applyNumberFormat="1" applyFont="1" applyFill="1" applyBorder="1" applyProtection="1"/>
    <xf numFmtId="16" fontId="8" fillId="37" borderId="1" xfId="1" applyNumberFormat="1" applyFont="1" applyFill="1" applyBorder="1" applyProtection="1"/>
    <xf numFmtId="0" fontId="8" fillId="19" borderId="0" xfId="1" applyFont="1" applyFill="1" applyBorder="1" applyAlignment="1" applyProtection="1">
      <alignment horizontal="left"/>
    </xf>
    <xf numFmtId="15" fontId="12" fillId="22" borderId="1" xfId="1" applyNumberFormat="1" applyFont="1" applyFill="1" applyBorder="1" applyAlignment="1" applyProtection="1">
      <alignment horizontal="left"/>
    </xf>
    <xf numFmtId="0" fontId="3" fillId="0" borderId="0" xfId="0" applyFont="1" applyFill="1" applyBorder="1"/>
    <xf numFmtId="0" fontId="3" fillId="0" borderId="21" xfId="0" applyFont="1" applyFill="1" applyBorder="1"/>
    <xf numFmtId="0" fontId="6" fillId="0" borderId="1" xfId="0" applyFont="1" applyBorder="1" applyAlignment="1">
      <alignment horizontal="left"/>
    </xf>
    <xf numFmtId="0" fontId="0" fillId="0" borderId="0" xfId="0" applyFill="1" applyBorder="1"/>
    <xf numFmtId="0" fontId="3" fillId="0" borderId="0" xfId="0" quotePrefix="1" applyFont="1" applyFill="1" applyBorder="1" applyAlignment="1">
      <alignment horizontal="left"/>
    </xf>
    <xf numFmtId="0" fontId="2" fillId="0" borderId="2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6" fillId="0" borderId="0" xfId="0" applyFont="1"/>
    <xf numFmtId="0" fontId="16" fillId="0" borderId="1" xfId="0" applyFont="1" applyBorder="1"/>
    <xf numFmtId="0" fontId="16" fillId="0" borderId="1" xfId="0" applyFont="1" applyBorder="1" applyAlignment="1" applyProtection="1">
      <alignment horizontal="left"/>
    </xf>
    <xf numFmtId="16" fontId="11" fillId="6" borderId="1" xfId="0" applyNumberFormat="1" applyFont="1" applyFill="1" applyBorder="1" applyProtection="1"/>
    <xf numFmtId="0" fontId="16" fillId="0" borderId="0" xfId="0" applyFont="1" applyBorder="1"/>
    <xf numFmtId="0" fontId="16" fillId="0" borderId="15" xfId="0" applyFont="1" applyBorder="1"/>
    <xf numFmtId="0" fontId="16" fillId="0" borderId="0" xfId="0" applyFont="1" applyBorder="1" applyAlignment="1" applyProtection="1">
      <alignment horizontal="left"/>
    </xf>
    <xf numFmtId="0" fontId="17" fillId="0" borderId="2" xfId="0" quotePrefix="1" applyFont="1" applyBorder="1" applyAlignment="1" applyProtection="1">
      <alignment horizontal="right"/>
    </xf>
    <xf numFmtId="16" fontId="17" fillId="0" borderId="4" xfId="0" applyNumberFormat="1" applyFont="1" applyBorder="1" applyAlignment="1" applyProtection="1">
      <alignment horizontal="left"/>
    </xf>
    <xf numFmtId="16" fontId="17" fillId="0" borderId="18" xfId="0" applyNumberFormat="1" applyFont="1" applyBorder="1" applyAlignment="1" applyProtection="1">
      <alignment horizontal="left"/>
    </xf>
    <xf numFmtId="0" fontId="17" fillId="0" borderId="0" xfId="0" quotePrefix="1" applyFont="1" applyBorder="1" applyAlignment="1" applyProtection="1">
      <alignment horizontal="right"/>
    </xf>
    <xf numFmtId="16" fontId="17" fillId="0" borderId="1" xfId="0" applyNumberFormat="1" applyFont="1" applyBorder="1" applyAlignment="1" applyProtection="1">
      <alignment horizontal="left"/>
    </xf>
    <xf numFmtId="16" fontId="17" fillId="0" borderId="19" xfId="0" applyNumberFormat="1" applyFont="1" applyBorder="1" applyAlignment="1" applyProtection="1">
      <alignment horizontal="left"/>
    </xf>
    <xf numFmtId="15" fontId="16" fillId="0" borderId="0" xfId="0" applyNumberFormat="1" applyFont="1" applyProtection="1"/>
    <xf numFmtId="16" fontId="16" fillId="0" borderId="1" xfId="0" applyNumberFormat="1" applyFont="1" applyBorder="1" applyProtection="1"/>
    <xf numFmtId="15" fontId="16" fillId="0" borderId="0" xfId="0" quotePrefix="1" applyNumberFormat="1" applyFont="1" applyBorder="1" applyAlignment="1" applyProtection="1">
      <alignment horizontal="left"/>
    </xf>
    <xf numFmtId="0" fontId="16" fillId="0" borderId="19" xfId="0" applyFont="1" applyBorder="1"/>
    <xf numFmtId="16" fontId="16" fillId="4" borderId="1" xfId="0" applyNumberFormat="1" applyFont="1" applyFill="1" applyBorder="1" applyProtection="1"/>
    <xf numFmtId="0" fontId="16" fillId="0" borderId="6" xfId="0" applyFont="1" applyBorder="1"/>
    <xf numFmtId="15" fontId="16" fillId="0" borderId="0" xfId="0" applyNumberFormat="1" applyFont="1" applyBorder="1" applyProtection="1"/>
    <xf numFmtId="16" fontId="11" fillId="6" borderId="15" xfId="0" applyNumberFormat="1" applyFont="1" applyFill="1" applyBorder="1" applyProtection="1"/>
    <xf numFmtId="15" fontId="16" fillId="0" borderId="7" xfId="0" applyNumberFormat="1" applyFont="1" applyBorder="1" applyProtection="1"/>
    <xf numFmtId="16" fontId="16" fillId="0" borderId="15" xfId="0" applyNumberFormat="1" applyFont="1" applyBorder="1" applyProtection="1"/>
    <xf numFmtId="15" fontId="16" fillId="0" borderId="6" xfId="0" applyNumberFormat="1" applyFont="1" applyBorder="1" applyProtection="1"/>
    <xf numFmtId="0" fontId="17" fillId="0" borderId="5" xfId="0" quotePrefix="1" applyFont="1" applyBorder="1" applyAlignment="1" applyProtection="1">
      <alignment horizontal="right"/>
    </xf>
    <xf numFmtId="0" fontId="17" fillId="0" borderId="3" xfId="0" quotePrefix="1" applyFont="1" applyBorder="1" applyAlignment="1" applyProtection="1">
      <alignment horizontal="right"/>
    </xf>
    <xf numFmtId="16" fontId="16" fillId="4" borderId="19" xfId="0" applyNumberFormat="1" applyFont="1" applyFill="1" applyBorder="1" applyProtection="1"/>
    <xf numFmtId="0" fontId="16" fillId="0" borderId="7" xfId="0" applyFont="1" applyBorder="1"/>
    <xf numFmtId="0" fontId="3" fillId="0" borderId="23" xfId="0" applyFont="1" applyFill="1" applyBorder="1" applyProtection="1">
      <protection locked="0"/>
    </xf>
    <xf numFmtId="0" fontId="11" fillId="19" borderId="3" xfId="1" applyFont="1" applyFill="1" applyBorder="1" applyAlignment="1" applyProtection="1">
      <alignment horizontal="left"/>
    </xf>
    <xf numFmtId="0" fontId="11" fillId="19" borderId="1" xfId="1" applyFont="1" applyFill="1" applyBorder="1" applyAlignment="1" applyProtection="1">
      <alignment horizontal="left"/>
    </xf>
    <xf numFmtId="0" fontId="11" fillId="4" borderId="3" xfId="1" applyFont="1" applyFill="1" applyBorder="1" applyAlignment="1" applyProtection="1">
      <alignment horizontal="left"/>
    </xf>
    <xf numFmtId="0" fontId="11" fillId="19" borderId="0" xfId="1" applyFont="1" applyFill="1" applyBorder="1" applyAlignment="1" applyProtection="1">
      <alignment horizontal="left"/>
    </xf>
    <xf numFmtId="15" fontId="11" fillId="20" borderId="3" xfId="1" applyNumberFormat="1" applyFont="1" applyFill="1" applyBorder="1" applyAlignment="1" applyProtection="1">
      <alignment horizontal="left"/>
    </xf>
    <xf numFmtId="15" fontId="11" fillId="20" borderId="1" xfId="1" applyNumberFormat="1" applyFont="1" applyFill="1" applyBorder="1" applyAlignment="1" applyProtection="1">
      <alignment horizontal="left"/>
    </xf>
    <xf numFmtId="15" fontId="15" fillId="4" borderId="0" xfId="1" applyNumberFormat="1" applyFont="1" applyFill="1" applyAlignment="1" applyProtection="1">
      <alignment horizontal="right"/>
    </xf>
    <xf numFmtId="15" fontId="11" fillId="4" borderId="3" xfId="1" applyNumberFormat="1" applyFont="1" applyFill="1" applyBorder="1" applyAlignment="1" applyProtection="1">
      <alignment horizontal="left"/>
    </xf>
    <xf numFmtId="15" fontId="11" fillId="21" borderId="0" xfId="1" applyNumberFormat="1" applyFont="1" applyFill="1" applyProtection="1"/>
    <xf numFmtId="15" fontId="11" fillId="21" borderId="1" xfId="1" applyNumberFormat="1" applyFont="1" applyFill="1" applyBorder="1" applyProtection="1"/>
    <xf numFmtId="15" fontId="11" fillId="33" borderId="3" xfId="1" applyNumberFormat="1" applyFont="1" applyFill="1" applyBorder="1" applyAlignment="1" applyProtection="1">
      <alignment horizontal="left"/>
    </xf>
    <xf numFmtId="15" fontId="11" fillId="33" borderId="1" xfId="1" applyNumberFormat="1" applyFont="1" applyFill="1" applyBorder="1" applyAlignment="1" applyProtection="1">
      <alignment horizontal="left"/>
    </xf>
    <xf numFmtId="15" fontId="11" fillId="21" borderId="0" xfId="1" applyNumberFormat="1" applyFont="1" applyFill="1" applyBorder="1" applyProtection="1"/>
    <xf numFmtId="15" fontId="11" fillId="10" borderId="3" xfId="1" applyNumberFormat="1" applyFont="1" applyFill="1" applyBorder="1" applyAlignment="1" applyProtection="1">
      <alignment horizontal="left"/>
    </xf>
    <xf numFmtId="15" fontId="11" fillId="10" borderId="1" xfId="1" applyNumberFormat="1" applyFont="1" applyFill="1" applyBorder="1" applyAlignment="1" applyProtection="1">
      <alignment horizontal="left"/>
    </xf>
    <xf numFmtId="15" fontId="11" fillId="23" borderId="6" xfId="1" applyNumberFormat="1" applyFont="1" applyFill="1" applyBorder="1" applyAlignment="1" applyProtection="1">
      <alignment horizontal="left"/>
    </xf>
    <xf numFmtId="15" fontId="11" fillId="23" borderId="15" xfId="1" applyNumberFormat="1" applyFont="1" applyFill="1" applyBorder="1" applyAlignment="1" applyProtection="1">
      <alignment horizontal="left"/>
    </xf>
    <xf numFmtId="15" fontId="11" fillId="33" borderId="15" xfId="1" applyNumberFormat="1" applyFont="1" applyFill="1" applyBorder="1" applyAlignment="1" applyProtection="1">
      <alignment horizontal="left"/>
    </xf>
    <xf numFmtId="0" fontId="11" fillId="4" borderId="0" xfId="1" applyFont="1" applyFill="1" applyBorder="1" applyAlignment="1" applyProtection="1">
      <alignment horizontal="left"/>
    </xf>
    <xf numFmtId="15" fontId="11" fillId="4" borderId="0" xfId="1" applyNumberFormat="1" applyFont="1" applyFill="1" applyBorder="1" applyAlignment="1" applyProtection="1">
      <alignment horizontal="left"/>
    </xf>
    <xf numFmtId="16" fontId="11" fillId="4" borderId="1" xfId="0" applyNumberFormat="1" applyFont="1" applyFill="1" applyBorder="1" applyProtection="1"/>
    <xf numFmtId="15" fontId="11" fillId="0" borderId="0" xfId="0" applyNumberFormat="1" applyFont="1" applyProtection="1"/>
    <xf numFmtId="16" fontId="11" fillId="0" borderId="1" xfId="0" applyNumberFormat="1" applyFont="1" applyBorder="1" applyProtection="1"/>
    <xf numFmtId="15" fontId="11" fillId="22" borderId="6" xfId="1" applyNumberFormat="1" applyFont="1" applyFill="1" applyBorder="1" applyAlignment="1" applyProtection="1">
      <alignment horizontal="left"/>
    </xf>
    <xf numFmtId="15" fontId="11" fillId="22" borderId="1" xfId="1" applyNumberFormat="1" applyFont="1" applyFill="1" applyBorder="1" applyAlignment="1" applyProtection="1">
      <alignment horizontal="left"/>
    </xf>
    <xf numFmtId="16" fontId="11" fillId="35" borderId="1" xfId="0" applyNumberFormat="1" applyFont="1" applyFill="1" applyBorder="1" applyProtection="1"/>
    <xf numFmtId="15" fontId="11" fillId="0" borderId="0" xfId="0" applyNumberFormat="1" applyFont="1" applyBorder="1" applyProtection="1"/>
    <xf numFmtId="0" fontId="18" fillId="0" borderId="2" xfId="0" quotePrefix="1" applyFont="1" applyBorder="1" applyAlignment="1" applyProtection="1">
      <alignment horizontal="right"/>
    </xf>
    <xf numFmtId="16" fontId="18" fillId="0" borderId="4" xfId="0" applyNumberFormat="1" applyFont="1" applyBorder="1" applyAlignment="1" applyProtection="1">
      <alignment horizontal="left"/>
    </xf>
    <xf numFmtId="16" fontId="18" fillId="0" borderId="18" xfId="0" applyNumberFormat="1" applyFont="1" applyBorder="1" applyAlignment="1" applyProtection="1">
      <alignment horizontal="left"/>
    </xf>
    <xf numFmtId="0" fontId="18" fillId="0" borderId="0" xfId="0" quotePrefix="1" applyFont="1" applyBorder="1" applyAlignment="1" applyProtection="1">
      <alignment horizontal="right"/>
    </xf>
    <xf numFmtId="16" fontId="18" fillId="0" borderId="1" xfId="0" applyNumberFormat="1" applyFont="1" applyBorder="1" applyAlignment="1" applyProtection="1">
      <alignment horizontal="left"/>
    </xf>
    <xf numFmtId="16" fontId="18" fillId="0" borderId="19" xfId="0" applyNumberFormat="1" applyFont="1" applyBorder="1" applyAlignment="1" applyProtection="1">
      <alignment horizontal="left"/>
    </xf>
    <xf numFmtId="15" fontId="11" fillId="22" borderId="15" xfId="1" applyNumberFormat="1" applyFont="1" applyFill="1" applyBorder="1" applyAlignment="1" applyProtection="1">
      <alignment horizontal="left"/>
    </xf>
    <xf numFmtId="15" fontId="11" fillId="0" borderId="7" xfId="0" applyNumberFormat="1" applyFont="1" applyBorder="1" applyProtection="1"/>
    <xf numFmtId="16" fontId="11" fillId="0" borderId="15" xfId="0" applyNumberFormat="1" applyFont="1" applyBorder="1" applyProtection="1"/>
    <xf numFmtId="16" fontId="11" fillId="13" borderId="15" xfId="0" applyNumberFormat="1" applyFont="1" applyFill="1" applyBorder="1" applyProtection="1"/>
    <xf numFmtId="16" fontId="11" fillId="4" borderId="19" xfId="0" applyNumberFormat="1" applyFont="1" applyFill="1" applyBorder="1" applyProtection="1"/>
    <xf numFmtId="0" fontId="11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7" borderId="0" xfId="1" applyFont="1" applyFill="1"/>
    <xf numFmtId="0" fontId="11" fillId="7" borderId="1" xfId="1" applyFont="1" applyFill="1" applyBorder="1"/>
    <xf numFmtId="0" fontId="11" fillId="24" borderId="0" xfId="1" applyFont="1" applyFill="1" applyAlignment="1" applyProtection="1">
      <alignment horizontal="left"/>
    </xf>
    <xf numFmtId="0" fontId="11" fillId="24" borderId="0" xfId="1" applyFont="1" applyFill="1" applyBorder="1" applyAlignment="1" applyProtection="1">
      <alignment horizontal="left"/>
    </xf>
    <xf numFmtId="0" fontId="11" fillId="24" borderId="1" xfId="1" applyFont="1" applyFill="1" applyBorder="1" applyAlignment="1" applyProtection="1">
      <alignment horizontal="left"/>
    </xf>
    <xf numFmtId="15" fontId="11" fillId="8" borderId="0" xfId="1" applyNumberFormat="1" applyFont="1" applyFill="1" applyProtection="1"/>
    <xf numFmtId="16" fontId="11" fillId="8" borderId="1" xfId="1" applyNumberFormat="1" applyFont="1" applyFill="1" applyBorder="1" applyProtection="1"/>
    <xf numFmtId="0" fontId="11" fillId="7" borderId="1" xfId="0" applyFont="1" applyFill="1" applyBorder="1" applyAlignment="1" applyProtection="1">
      <alignment horizontal="left"/>
    </xf>
    <xf numFmtId="0" fontId="11" fillId="6" borderId="3" xfId="1" applyFont="1" applyFill="1" applyBorder="1" applyAlignment="1" applyProtection="1">
      <alignment horizontal="left"/>
    </xf>
    <xf numFmtId="0" fontId="11" fillId="7" borderId="0" xfId="1" applyFont="1" applyFill="1" applyBorder="1"/>
    <xf numFmtId="15" fontId="11" fillId="13" borderId="0" xfId="1" applyNumberFormat="1" applyFont="1" applyFill="1" applyProtection="1"/>
    <xf numFmtId="15" fontId="11" fillId="13" borderId="1" xfId="1" applyNumberFormat="1" applyFont="1" applyFill="1" applyBorder="1" applyProtection="1"/>
    <xf numFmtId="15" fontId="11" fillId="27" borderId="3" xfId="1" applyNumberFormat="1" applyFont="1" applyFill="1" applyBorder="1" applyAlignment="1" applyProtection="1">
      <alignment horizontal="left"/>
    </xf>
    <xf numFmtId="16" fontId="11" fillId="26" borderId="1" xfId="0" applyNumberFormat="1" applyFont="1" applyFill="1" applyBorder="1" applyProtection="1"/>
    <xf numFmtId="15" fontId="11" fillId="25" borderId="6" xfId="1" applyNumberFormat="1" applyFont="1" applyFill="1" applyBorder="1" applyAlignment="1" applyProtection="1">
      <alignment horizontal="left"/>
    </xf>
    <xf numFmtId="15" fontId="11" fillId="25" borderId="15" xfId="1" applyNumberFormat="1" applyFont="1" applyFill="1" applyBorder="1" applyAlignment="1" applyProtection="1">
      <alignment horizontal="left"/>
    </xf>
    <xf numFmtId="15" fontId="11" fillId="8" borderId="0" xfId="1" applyNumberFormat="1" applyFont="1" applyFill="1" applyBorder="1" applyProtection="1"/>
    <xf numFmtId="15" fontId="11" fillId="27" borderId="6" xfId="1" applyNumberFormat="1" applyFont="1" applyFill="1" applyBorder="1" applyAlignment="1" applyProtection="1">
      <alignment horizontal="left"/>
    </xf>
    <xf numFmtId="16" fontId="11" fillId="26" borderId="15" xfId="0" applyNumberFormat="1" applyFont="1" applyFill="1" applyBorder="1" applyProtection="1"/>
    <xf numFmtId="0" fontId="11" fillId="0" borderId="7" xfId="0" applyFont="1" applyBorder="1"/>
    <xf numFmtId="15" fontId="11" fillId="28" borderId="0" xfId="0" applyNumberFormat="1" applyFont="1" applyFill="1" applyBorder="1" applyProtection="1"/>
    <xf numFmtId="15" fontId="11" fillId="20" borderId="0" xfId="1" applyNumberFormat="1" applyFont="1" applyFill="1" applyProtection="1"/>
    <xf numFmtId="16" fontId="11" fillId="15" borderId="15" xfId="0" applyNumberFormat="1" applyFont="1" applyFill="1" applyBorder="1" applyProtection="1"/>
    <xf numFmtId="15" fontId="11" fillId="20" borderId="0" xfId="1" applyNumberFormat="1" applyFont="1" applyFill="1" applyBorder="1" applyProtection="1"/>
    <xf numFmtId="15" fontId="11" fillId="28" borderId="7" xfId="0" applyNumberFormat="1" applyFont="1" applyFill="1" applyBorder="1" applyProtection="1"/>
    <xf numFmtId="0" fontId="15" fillId="0" borderId="0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1" fontId="3" fillId="0" borderId="21" xfId="0" applyNumberFormat="1" applyFont="1" applyFill="1" applyBorder="1" applyProtection="1"/>
    <xf numFmtId="15" fontId="11" fillId="36" borderId="1" xfId="0" applyNumberFormat="1" applyFont="1" applyFill="1" applyBorder="1" applyProtection="1"/>
    <xf numFmtId="0" fontId="3" fillId="8" borderId="0" xfId="0" applyFont="1" applyFill="1"/>
    <xf numFmtId="0" fontId="19" fillId="38" borderId="0" xfId="0" applyFont="1" applyFill="1" applyBorder="1" applyAlignment="1" applyProtection="1">
      <alignment horizontal="left"/>
    </xf>
    <xf numFmtId="0" fontId="19" fillId="37" borderId="0" xfId="0" applyFont="1" applyFill="1" applyBorder="1" applyAlignment="1" applyProtection="1">
      <alignment horizontal="left"/>
    </xf>
    <xf numFmtId="0" fontId="3" fillId="39" borderId="21" xfId="0" applyFont="1" applyFill="1" applyBorder="1"/>
    <xf numFmtId="16" fontId="4" fillId="0" borderId="2" xfId="0" applyNumberFormat="1" applyFont="1" applyBorder="1" applyAlignment="1" applyProtection="1">
      <alignment horizontal="left"/>
    </xf>
    <xf numFmtId="16" fontId="4" fillId="0" borderId="0" xfId="0" applyNumberFormat="1" applyFont="1" applyBorder="1" applyAlignment="1" applyProtection="1">
      <alignment horizontal="left"/>
    </xf>
    <xf numFmtId="16" fontId="8" fillId="13" borderId="0" xfId="1" applyNumberFormat="1" applyFont="1" applyFill="1" applyBorder="1" applyProtection="1"/>
    <xf numFmtId="16" fontId="8" fillId="9" borderId="0" xfId="1" applyNumberFormat="1" applyFont="1" applyFill="1" applyBorder="1" applyProtection="1"/>
    <xf numFmtId="16" fontId="3" fillId="0" borderId="0" xfId="0" applyNumberFormat="1" applyFont="1" applyBorder="1" applyProtection="1"/>
    <xf numFmtId="16" fontId="3" fillId="0" borderId="7" xfId="0" applyNumberFormat="1" applyFont="1" applyBorder="1" applyProtection="1"/>
    <xf numFmtId="16" fontId="3" fillId="4" borderId="0" xfId="0" applyNumberFormat="1" applyFont="1" applyFill="1" applyBorder="1" applyProtection="1"/>
    <xf numFmtId="16" fontId="8" fillId="8" borderId="0" xfId="1" applyNumberFormat="1" applyFont="1" applyFill="1" applyBorder="1" applyProtection="1"/>
    <xf numFmtId="0" fontId="4" fillId="0" borderId="5" xfId="0" quotePrefix="1" applyFont="1" applyBorder="1" applyAlignment="1" applyProtection="1">
      <alignment horizontal="right"/>
    </xf>
    <xf numFmtId="0" fontId="1" fillId="0" borderId="3" xfId="0" applyFont="1" applyBorder="1"/>
    <xf numFmtId="15" fontId="8" fillId="8" borderId="3" xfId="1" applyNumberFormat="1" applyFont="1" applyFill="1" applyBorder="1" applyProtection="1"/>
    <xf numFmtId="15" fontId="8" fillId="16" borderId="3" xfId="1" applyNumberFormat="1" applyFont="1" applyFill="1" applyBorder="1" applyProtection="1"/>
    <xf numFmtId="0" fontId="4" fillId="0" borderId="3" xfId="0" quotePrefix="1" applyFont="1" applyBorder="1" applyAlignment="1" applyProtection="1">
      <alignment horizontal="right"/>
    </xf>
    <xf numFmtId="15" fontId="9" fillId="4" borderId="3" xfId="1" applyNumberFormat="1" applyFont="1" applyFill="1" applyBorder="1" applyAlignment="1" applyProtection="1">
      <alignment horizontal="right"/>
    </xf>
    <xf numFmtId="15" fontId="8" fillId="16" borderId="6" xfId="1" applyNumberFormat="1" applyFont="1" applyFill="1" applyBorder="1" applyProtection="1"/>
    <xf numFmtId="0" fontId="16" fillId="40" borderId="0" xfId="0" applyFont="1" applyFill="1" applyBorder="1"/>
    <xf numFmtId="0" fontId="16" fillId="40" borderId="15" xfId="0" applyFont="1" applyFill="1" applyBorder="1"/>
    <xf numFmtId="15" fontId="11" fillId="7" borderId="21" xfId="1" applyNumberFormat="1" applyFont="1" applyFill="1" applyBorder="1" applyProtection="1"/>
    <xf numFmtId="0" fontId="16" fillId="40" borderId="21" xfId="0" applyFont="1" applyFill="1" applyBorder="1"/>
    <xf numFmtId="0" fontId="3" fillId="0" borderId="21" xfId="0" applyFont="1" applyFill="1" applyBorder="1" applyProtection="1">
      <protection locked="0"/>
    </xf>
    <xf numFmtId="15" fontId="3" fillId="8" borderId="0" xfId="0" applyNumberFormat="1" applyFont="1" applyFill="1" applyBorder="1" applyProtection="1"/>
    <xf numFmtId="16" fontId="3" fillId="8" borderId="1" xfId="0" applyNumberFormat="1" applyFont="1" applyFill="1" applyBorder="1" applyProtection="1"/>
    <xf numFmtId="15" fontId="3" fillId="8" borderId="6" xfId="0" applyNumberFormat="1" applyFont="1" applyFill="1" applyBorder="1" applyProtection="1"/>
  </cellXfs>
  <cellStyles count="2">
    <cellStyle name="Καλό" xfId="1" builtinId="26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CCCCFF"/>
      <color rgb="FFFF9900"/>
      <color rgb="FF99CC00"/>
      <color rgb="FFCCCC00"/>
      <color rgb="FF99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R116"/>
  <sheetViews>
    <sheetView view="pageBreakPreview" zoomScale="90" zoomScaleNormal="90" zoomScaleSheetLayoutView="90" workbookViewId="0">
      <pane xSplit="3" ySplit="1" topLeftCell="D11" activePane="bottomRight" state="frozenSplit"/>
      <selection activeCell="N89" sqref="N89"/>
      <selection pane="topRight" activeCell="N89" sqref="N89"/>
      <selection pane="bottomLeft" activeCell="N89" sqref="N89"/>
      <selection pane="bottomRight" activeCell="F55" sqref="F55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75" style="6" customWidth="1"/>
    <col min="6" max="6" width="8.625" style="2" customWidth="1"/>
    <col min="7" max="7" width="8.125" style="6" customWidth="1"/>
    <col min="8" max="8" width="8.625" style="2" customWidth="1"/>
    <col min="9" max="9" width="7.5" style="6" customWidth="1"/>
    <col min="10" max="10" width="8.625" style="2" customWidth="1"/>
    <col min="11" max="11" width="7.875" style="6" customWidth="1"/>
    <col min="12" max="12" width="8.625" style="2" customWidth="1"/>
    <col min="13" max="13" width="7.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0</v>
      </c>
      <c r="C2" s="29" t="s">
        <v>2</v>
      </c>
      <c r="D2" s="30" t="s">
        <v>3</v>
      </c>
      <c r="E2" s="31">
        <v>44242</v>
      </c>
      <c r="F2" s="30" t="s">
        <v>13</v>
      </c>
      <c r="G2" s="31">
        <f>E2+1</f>
        <v>44243</v>
      </c>
      <c r="H2" s="30" t="s">
        <v>4</v>
      </c>
      <c r="I2" s="31">
        <f>G2+1</f>
        <v>44244</v>
      </c>
      <c r="J2" s="30" t="s">
        <v>17</v>
      </c>
      <c r="K2" s="31">
        <f>I2+1</f>
        <v>44245</v>
      </c>
      <c r="L2" s="30" t="s">
        <v>6</v>
      </c>
      <c r="M2" s="96">
        <f>K2+1</f>
        <v>44246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>
      <c r="A4" s="3">
        <v>1</v>
      </c>
      <c r="C4" s="21" t="s">
        <v>7</v>
      </c>
      <c r="D4" s="86"/>
      <c r="E4" s="247"/>
      <c r="F4" s="86"/>
      <c r="G4" s="247"/>
      <c r="H4" s="86"/>
      <c r="I4" s="247"/>
      <c r="J4" s="86"/>
      <c r="K4" s="247"/>
      <c r="L4" s="86"/>
      <c r="M4" s="247"/>
      <c r="N4" s="3"/>
    </row>
    <row r="5" spans="1:16" ht="14.1" customHeight="1" outlineLevel="1">
      <c r="A5" s="3">
        <v>1</v>
      </c>
      <c r="C5" s="21" t="s">
        <v>8</v>
      </c>
      <c r="D5" s="88"/>
      <c r="E5" s="247"/>
      <c r="F5" s="88"/>
      <c r="G5" s="247"/>
      <c r="H5" s="88"/>
      <c r="I5" s="247"/>
      <c r="J5" s="88"/>
      <c r="K5" s="247"/>
      <c r="L5" s="88"/>
      <c r="M5" s="247"/>
      <c r="N5" s="3"/>
    </row>
    <row r="6" spans="1:16" ht="14.1" customHeight="1" outlineLevel="1">
      <c r="A6" s="3">
        <v>1</v>
      </c>
      <c r="C6" s="21" t="s">
        <v>9</v>
      </c>
      <c r="D6" s="89"/>
      <c r="E6" s="247"/>
      <c r="F6" s="89"/>
      <c r="G6" s="247"/>
      <c r="H6" s="89"/>
      <c r="I6" s="247"/>
      <c r="J6" s="89"/>
      <c r="K6" s="247"/>
      <c r="L6" s="89"/>
      <c r="M6" s="247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89"/>
      <c r="E7" s="247"/>
      <c r="F7" s="89"/>
      <c r="G7" s="247"/>
      <c r="H7" s="89"/>
      <c r="I7" s="247"/>
      <c r="J7" s="89"/>
      <c r="K7" s="247"/>
      <c r="L7" s="89"/>
      <c r="M7" s="247"/>
    </row>
    <row r="8" spans="1:16" s="11" customFormat="1" ht="14.1" customHeight="1" outlineLevel="2">
      <c r="A8" s="27">
        <v>2</v>
      </c>
      <c r="B8" s="28">
        <v>1</v>
      </c>
      <c r="C8" s="29" t="s">
        <v>2</v>
      </c>
      <c r="D8" s="237" t="s">
        <v>3</v>
      </c>
      <c r="E8" s="238">
        <f>E2+7</f>
        <v>44249</v>
      </c>
      <c r="F8" s="237" t="s">
        <v>13</v>
      </c>
      <c r="G8" s="238">
        <f>E8+1</f>
        <v>44250</v>
      </c>
      <c r="H8" s="237" t="s">
        <v>4</v>
      </c>
      <c r="I8" s="238">
        <f>G8+1</f>
        <v>44251</v>
      </c>
      <c r="J8" s="237" t="s">
        <v>17</v>
      </c>
      <c r="K8" s="238">
        <f>I8+1</f>
        <v>44252</v>
      </c>
      <c r="L8" s="237" t="s">
        <v>6</v>
      </c>
      <c r="M8" s="239">
        <f>K8+1</f>
        <v>44253</v>
      </c>
    </row>
    <row r="9" spans="1:16" s="23" customFormat="1" ht="14.1" customHeight="1" outlineLevel="1">
      <c r="A9" s="65"/>
      <c r="B9" s="66"/>
      <c r="C9" s="67"/>
      <c r="D9" s="240"/>
      <c r="E9" s="241"/>
      <c r="F9" s="240"/>
      <c r="G9" s="241"/>
      <c r="H9" s="240"/>
      <c r="I9" s="241"/>
      <c r="J9" s="240"/>
      <c r="K9" s="241"/>
      <c r="L9" s="240"/>
      <c r="M9" s="242"/>
    </row>
    <row r="10" spans="1:16" ht="14.1" customHeight="1" outlineLevel="1">
      <c r="A10" s="3">
        <v>2</v>
      </c>
      <c r="C10" s="21" t="s">
        <v>7</v>
      </c>
      <c r="D10" s="230"/>
      <c r="E10" s="231"/>
      <c r="F10" s="107" t="s">
        <v>23</v>
      </c>
      <c r="G10" s="108" t="s">
        <v>73</v>
      </c>
      <c r="H10" s="107" t="s">
        <v>23</v>
      </c>
      <c r="I10" s="109" t="s">
        <v>73</v>
      </c>
      <c r="J10" s="110" t="s">
        <v>24</v>
      </c>
      <c r="K10" s="111" t="s">
        <v>73</v>
      </c>
      <c r="L10" s="331" t="s">
        <v>76</v>
      </c>
      <c r="M10" s="331"/>
      <c r="N10" s="3"/>
    </row>
    <row r="11" spans="1:16" ht="14.1" customHeight="1" outlineLevel="1">
      <c r="A11" s="3">
        <v>2</v>
      </c>
      <c r="C11" s="21" t="s">
        <v>8</v>
      </c>
      <c r="D11" s="103" t="s">
        <v>21</v>
      </c>
      <c r="E11" s="104" t="s">
        <v>73</v>
      </c>
      <c r="F11" s="105" t="s">
        <v>22</v>
      </c>
      <c r="G11" s="106" t="s">
        <v>73</v>
      </c>
      <c r="H11" s="110" t="s">
        <v>24</v>
      </c>
      <c r="I11" s="111" t="s">
        <v>73</v>
      </c>
      <c r="J11" s="105" t="s">
        <v>22</v>
      </c>
      <c r="K11" s="106" t="s">
        <v>73</v>
      </c>
      <c r="L11" s="120" t="s">
        <v>21</v>
      </c>
      <c r="M11" s="104" t="s">
        <v>73</v>
      </c>
      <c r="N11" s="3"/>
    </row>
    <row r="12" spans="1:16" ht="14.1" customHeight="1" outlineLevel="1">
      <c r="A12" s="3">
        <v>2</v>
      </c>
      <c r="C12" s="21" t="s">
        <v>9</v>
      </c>
      <c r="D12" s="216" t="s">
        <v>68</v>
      </c>
      <c r="E12" s="329" t="s">
        <v>73</v>
      </c>
      <c r="F12" s="102" t="s">
        <v>20</v>
      </c>
      <c r="G12" s="114" t="s">
        <v>73</v>
      </c>
      <c r="H12" s="243"/>
      <c r="I12" s="244"/>
      <c r="J12" s="112" t="s">
        <v>72</v>
      </c>
      <c r="K12" s="113" t="s">
        <v>73</v>
      </c>
      <c r="L12" s="112" t="s">
        <v>72</v>
      </c>
      <c r="M12" s="113" t="s">
        <v>73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02" t="s">
        <v>20</v>
      </c>
      <c r="E13" s="233" t="s">
        <v>73</v>
      </c>
      <c r="F13" s="234"/>
      <c r="G13" s="235"/>
      <c r="H13" s="236"/>
      <c r="I13" s="232"/>
      <c r="J13" s="102" t="s">
        <v>20</v>
      </c>
      <c r="K13" s="114" t="s">
        <v>73</v>
      </c>
      <c r="L13" s="245"/>
      <c r="M13" s="246"/>
    </row>
    <row r="14" spans="1:16" s="11" customFormat="1" ht="14.1" customHeight="1" outlineLevel="2">
      <c r="A14" s="27">
        <v>3</v>
      </c>
      <c r="B14" s="28">
        <v>2</v>
      </c>
      <c r="C14" s="29" t="s">
        <v>2</v>
      </c>
      <c r="D14" s="237" t="s">
        <v>3</v>
      </c>
      <c r="E14" s="238">
        <f>E8+7</f>
        <v>44256</v>
      </c>
      <c r="F14" s="237" t="s">
        <v>13</v>
      </c>
      <c r="G14" s="238">
        <f>E14+1</f>
        <v>44257</v>
      </c>
      <c r="H14" s="237" t="s">
        <v>4</v>
      </c>
      <c r="I14" s="238">
        <f>G14+1</f>
        <v>44258</v>
      </c>
      <c r="J14" s="237" t="s">
        <v>17</v>
      </c>
      <c r="K14" s="238">
        <f>I14+1</f>
        <v>44259</v>
      </c>
      <c r="L14" s="237" t="s">
        <v>6</v>
      </c>
      <c r="M14" s="239">
        <f>K14+1</f>
        <v>44260</v>
      </c>
      <c r="P14" s="62"/>
    </row>
    <row r="15" spans="1:16" s="23" customFormat="1" ht="14.1" customHeight="1" outlineLevel="1">
      <c r="A15" s="65"/>
      <c r="B15" s="66"/>
      <c r="C15" s="67"/>
      <c r="D15" s="240"/>
      <c r="E15" s="241"/>
      <c r="F15" s="240"/>
      <c r="G15" s="241"/>
      <c r="H15" s="240"/>
      <c r="I15" s="241"/>
      <c r="J15" s="240"/>
      <c r="K15" s="241"/>
      <c r="L15" s="240"/>
      <c r="M15" s="242"/>
      <c r="P15" s="72"/>
    </row>
    <row r="16" spans="1:16" ht="14.1" customHeight="1" outlineLevel="1">
      <c r="A16" s="3">
        <v>3</v>
      </c>
      <c r="C16" s="21" t="s">
        <v>7</v>
      </c>
      <c r="D16" s="230"/>
      <c r="E16" s="231"/>
      <c r="F16" s="107" t="s">
        <v>23</v>
      </c>
      <c r="G16" s="108" t="s">
        <v>73</v>
      </c>
      <c r="H16" s="107" t="s">
        <v>23</v>
      </c>
      <c r="I16" s="109" t="s">
        <v>73</v>
      </c>
      <c r="J16" s="110" t="s">
        <v>24</v>
      </c>
      <c r="K16" s="111" t="s">
        <v>73</v>
      </c>
      <c r="L16" s="331" t="s">
        <v>76</v>
      </c>
      <c r="M16" s="331"/>
      <c r="N16" s="3"/>
      <c r="P16" s="6"/>
    </row>
    <row r="17" spans="1:17" ht="14.1" customHeight="1" outlineLevel="1">
      <c r="A17" s="3">
        <v>3</v>
      </c>
      <c r="C17" s="21" t="s">
        <v>8</v>
      </c>
      <c r="D17" s="103" t="s">
        <v>21</v>
      </c>
      <c r="E17" s="104" t="s">
        <v>73</v>
      </c>
      <c r="F17" s="105" t="s">
        <v>22</v>
      </c>
      <c r="G17" s="106" t="s">
        <v>73</v>
      </c>
      <c r="H17" s="110" t="s">
        <v>24</v>
      </c>
      <c r="I17" s="111" t="s">
        <v>73</v>
      </c>
      <c r="J17" s="105" t="s">
        <v>22</v>
      </c>
      <c r="K17" s="106" t="s">
        <v>73</v>
      </c>
      <c r="L17" s="120" t="s">
        <v>21</v>
      </c>
      <c r="M17" s="104" t="s">
        <v>73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216" t="s">
        <v>68</v>
      </c>
      <c r="E18" s="329" t="s">
        <v>73</v>
      </c>
      <c r="F18" s="102" t="s">
        <v>20</v>
      </c>
      <c r="G18" s="114" t="s">
        <v>73</v>
      </c>
      <c r="H18" s="243"/>
      <c r="I18" s="244"/>
      <c r="J18" s="112" t="s">
        <v>72</v>
      </c>
      <c r="K18" s="113" t="s">
        <v>73</v>
      </c>
      <c r="L18" s="112" t="s">
        <v>72</v>
      </c>
      <c r="M18" s="113" t="s">
        <v>73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02" t="s">
        <v>20</v>
      </c>
      <c r="E19" s="233" t="s">
        <v>73</v>
      </c>
      <c r="F19" s="234"/>
      <c r="G19" s="234"/>
      <c r="H19" s="236"/>
      <c r="I19" s="232"/>
      <c r="J19" s="102" t="s">
        <v>20</v>
      </c>
      <c r="K19" s="114" t="s">
        <v>73</v>
      </c>
      <c r="L19" s="245"/>
      <c r="M19" s="246"/>
      <c r="O19" s="60"/>
      <c r="P19" s="61"/>
    </row>
    <row r="20" spans="1:17" s="11" customFormat="1" ht="14.1" customHeight="1" outlineLevel="2">
      <c r="A20" s="27">
        <v>4</v>
      </c>
      <c r="B20" s="28">
        <v>3</v>
      </c>
      <c r="C20" s="29" t="s">
        <v>2</v>
      </c>
      <c r="D20" s="237" t="s">
        <v>3</v>
      </c>
      <c r="E20" s="238">
        <f>E14+7</f>
        <v>44263</v>
      </c>
      <c r="F20" s="237" t="s">
        <v>13</v>
      </c>
      <c r="G20" s="238">
        <f>E20+1</f>
        <v>44264</v>
      </c>
      <c r="H20" s="237" t="s">
        <v>4</v>
      </c>
      <c r="I20" s="238">
        <f>G20+1</f>
        <v>44265</v>
      </c>
      <c r="J20" s="237" t="s">
        <v>17</v>
      </c>
      <c r="K20" s="238">
        <f>I20+1</f>
        <v>44266</v>
      </c>
      <c r="L20" s="237" t="s">
        <v>6</v>
      </c>
      <c r="M20" s="239">
        <f>K20+1</f>
        <v>44267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240"/>
      <c r="E21" s="241"/>
      <c r="F21" s="240"/>
      <c r="G21" s="241"/>
      <c r="H21" s="240"/>
      <c r="I21" s="241"/>
      <c r="J21" s="240"/>
      <c r="K21" s="241"/>
      <c r="L21" s="240"/>
      <c r="M21" s="242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230"/>
      <c r="E22" s="231"/>
      <c r="F22" s="107" t="s">
        <v>23</v>
      </c>
      <c r="G22" s="108" t="s">
        <v>73</v>
      </c>
      <c r="H22" s="107" t="s">
        <v>23</v>
      </c>
      <c r="I22" s="109" t="s">
        <v>73</v>
      </c>
      <c r="J22" s="110" t="s">
        <v>24</v>
      </c>
      <c r="K22" s="111" t="s">
        <v>73</v>
      </c>
      <c r="L22" s="331" t="s">
        <v>76</v>
      </c>
      <c r="M22" s="331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03" t="s">
        <v>21</v>
      </c>
      <c r="E23" s="104" t="s">
        <v>73</v>
      </c>
      <c r="F23" s="105" t="s">
        <v>22</v>
      </c>
      <c r="G23" s="106" t="s">
        <v>73</v>
      </c>
      <c r="H23" s="110" t="s">
        <v>24</v>
      </c>
      <c r="I23" s="111" t="s">
        <v>73</v>
      </c>
      <c r="J23" s="105" t="s">
        <v>22</v>
      </c>
      <c r="K23" s="106" t="s">
        <v>73</v>
      </c>
      <c r="L23" s="120" t="s">
        <v>21</v>
      </c>
      <c r="M23" s="104" t="s">
        <v>73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216" t="s">
        <v>68</v>
      </c>
      <c r="E24" s="329" t="s">
        <v>73</v>
      </c>
      <c r="F24" s="102" t="s">
        <v>20</v>
      </c>
      <c r="G24" s="114" t="s">
        <v>73</v>
      </c>
      <c r="H24" s="243"/>
      <c r="I24" s="244"/>
      <c r="J24" s="112" t="s">
        <v>72</v>
      </c>
      <c r="K24" s="113" t="s">
        <v>73</v>
      </c>
      <c r="L24" s="112" t="s">
        <v>72</v>
      </c>
      <c r="M24" s="113" t="s">
        <v>73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02" t="s">
        <v>20</v>
      </c>
      <c r="E25" s="233" t="s">
        <v>73</v>
      </c>
      <c r="F25" s="349" t="s">
        <v>79</v>
      </c>
      <c r="G25" s="350" t="s">
        <v>73</v>
      </c>
      <c r="H25" s="236"/>
      <c r="I25" s="232"/>
      <c r="J25" s="102" t="s">
        <v>20</v>
      </c>
      <c r="K25" s="114" t="s">
        <v>73</v>
      </c>
      <c r="L25" s="245"/>
      <c r="M25" s="246"/>
      <c r="O25" s="34"/>
      <c r="P25" s="32"/>
      <c r="Q25" s="64"/>
    </row>
    <row r="26" spans="1:17" s="11" customFormat="1" ht="14.1" customHeight="1" outlineLevel="2">
      <c r="A26" s="27">
        <v>5</v>
      </c>
      <c r="B26" s="28">
        <v>4</v>
      </c>
      <c r="C26" s="29" t="s">
        <v>2</v>
      </c>
      <c r="D26" s="237" t="s">
        <v>3</v>
      </c>
      <c r="E26" s="238">
        <f>E20+7</f>
        <v>44270</v>
      </c>
      <c r="F26" s="237" t="s">
        <v>13</v>
      </c>
      <c r="G26" s="238">
        <f>E26+1</f>
        <v>44271</v>
      </c>
      <c r="H26" s="237" t="s">
        <v>4</v>
      </c>
      <c r="I26" s="238">
        <f>G26+1</f>
        <v>44272</v>
      </c>
      <c r="J26" s="237" t="s">
        <v>17</v>
      </c>
      <c r="K26" s="238">
        <f>I26+1</f>
        <v>44273</v>
      </c>
      <c r="L26" s="237" t="s">
        <v>6</v>
      </c>
      <c r="M26" s="239">
        <f>K26+1</f>
        <v>44274</v>
      </c>
    </row>
    <row r="27" spans="1:17" s="23" customFormat="1" ht="14.1" customHeight="1" outlineLevel="1">
      <c r="A27" s="65"/>
      <c r="B27" s="66"/>
      <c r="C27" s="67"/>
      <c r="D27" s="240"/>
      <c r="E27" s="241"/>
      <c r="F27" s="240"/>
      <c r="G27" s="241"/>
      <c r="H27" s="240"/>
      <c r="I27" s="241"/>
      <c r="J27" s="240"/>
      <c r="K27" s="241"/>
      <c r="L27" s="240"/>
      <c r="M27" s="242"/>
    </row>
    <row r="28" spans="1:17" ht="14.1" customHeight="1" outlineLevel="1">
      <c r="A28" s="3">
        <v>5</v>
      </c>
      <c r="C28" s="21" t="s">
        <v>7</v>
      </c>
      <c r="D28" s="86"/>
      <c r="E28" s="247"/>
      <c r="F28" s="107" t="s">
        <v>23</v>
      </c>
      <c r="G28" s="108" t="s">
        <v>73</v>
      </c>
      <c r="H28" s="107" t="s">
        <v>23</v>
      </c>
      <c r="I28" s="109" t="s">
        <v>73</v>
      </c>
      <c r="J28" s="110" t="s">
        <v>24</v>
      </c>
      <c r="K28" s="111" t="s">
        <v>73</v>
      </c>
      <c r="L28" s="331" t="s">
        <v>76</v>
      </c>
      <c r="M28" s="331"/>
      <c r="N28" s="3"/>
    </row>
    <row r="29" spans="1:17" ht="14.1" customHeight="1" outlineLevel="1">
      <c r="A29" s="3">
        <v>5</v>
      </c>
      <c r="C29" s="21" t="s">
        <v>8</v>
      </c>
      <c r="D29" s="88" t="s">
        <v>18</v>
      </c>
      <c r="E29" s="247"/>
      <c r="F29" s="105" t="s">
        <v>22</v>
      </c>
      <c r="G29" s="106" t="s">
        <v>73</v>
      </c>
      <c r="H29" s="110" t="s">
        <v>24</v>
      </c>
      <c r="I29" s="111" t="s">
        <v>73</v>
      </c>
      <c r="J29" s="105" t="s">
        <v>22</v>
      </c>
      <c r="K29" s="106" t="s">
        <v>73</v>
      </c>
      <c r="L29" s="120" t="s">
        <v>21</v>
      </c>
      <c r="M29" s="104" t="s">
        <v>73</v>
      </c>
      <c r="N29" s="3"/>
    </row>
    <row r="30" spans="1:17" ht="14.1" customHeight="1" outlineLevel="1">
      <c r="A30" s="3">
        <v>5</v>
      </c>
      <c r="C30" s="21" t="s">
        <v>9</v>
      </c>
      <c r="D30" s="89"/>
      <c r="E30" s="247"/>
      <c r="F30" s="102" t="s">
        <v>20</v>
      </c>
      <c r="G30" s="114" t="s">
        <v>73</v>
      </c>
      <c r="H30" s="243"/>
      <c r="I30" s="244"/>
      <c r="J30" s="112" t="s">
        <v>72</v>
      </c>
      <c r="K30" s="113" t="s">
        <v>73</v>
      </c>
      <c r="L30" s="112" t="s">
        <v>72</v>
      </c>
      <c r="M30" s="113" t="s">
        <v>73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89"/>
      <c r="E31" s="247"/>
      <c r="F31" s="349" t="s">
        <v>79</v>
      </c>
      <c r="G31" s="350" t="s">
        <v>73</v>
      </c>
      <c r="H31" s="236"/>
      <c r="I31" s="232"/>
      <c r="J31" s="102" t="s">
        <v>20</v>
      </c>
      <c r="K31" s="114" t="s">
        <v>73</v>
      </c>
      <c r="L31" s="245"/>
      <c r="M31" s="246"/>
    </row>
    <row r="32" spans="1:17" s="11" customFormat="1" ht="14.1" customHeight="1" outlineLevel="2">
      <c r="A32" s="27">
        <v>6</v>
      </c>
      <c r="B32" s="28">
        <v>5</v>
      </c>
      <c r="C32" s="29" t="s">
        <v>2</v>
      </c>
      <c r="D32" s="237" t="s">
        <v>3</v>
      </c>
      <c r="E32" s="238">
        <f>E26+7</f>
        <v>44277</v>
      </c>
      <c r="F32" s="237" t="s">
        <v>13</v>
      </c>
      <c r="G32" s="238">
        <f>E32+1</f>
        <v>44278</v>
      </c>
      <c r="H32" s="237" t="s">
        <v>4</v>
      </c>
      <c r="I32" s="238">
        <f>G32+1</f>
        <v>44279</v>
      </c>
      <c r="J32" s="237" t="s">
        <v>17</v>
      </c>
      <c r="K32" s="238">
        <f>I32+1</f>
        <v>44280</v>
      </c>
      <c r="L32" s="237" t="s">
        <v>6</v>
      </c>
      <c r="M32" s="239">
        <f>K32+1</f>
        <v>44281</v>
      </c>
    </row>
    <row r="33" spans="1:16" s="23" customFormat="1" ht="14.1" customHeight="1" outlineLevel="1">
      <c r="A33" s="65"/>
      <c r="B33" s="66"/>
      <c r="C33" s="67"/>
      <c r="D33" s="240"/>
      <c r="E33" s="241"/>
      <c r="F33" s="240"/>
      <c r="G33" s="241"/>
      <c r="H33" s="240"/>
      <c r="I33" s="241"/>
      <c r="J33" s="240"/>
      <c r="K33" s="241"/>
      <c r="L33" s="240"/>
      <c r="M33" s="242"/>
    </row>
    <row r="34" spans="1:16" ht="14.1" customHeight="1" outlineLevel="1">
      <c r="A34" s="3">
        <v>6</v>
      </c>
      <c r="C34" s="21" t="s">
        <v>7</v>
      </c>
      <c r="D34" s="230"/>
      <c r="E34" s="231"/>
      <c r="F34" s="107" t="s">
        <v>23</v>
      </c>
      <c r="G34" s="108" t="s">
        <v>73</v>
      </c>
      <c r="H34" s="107" t="s">
        <v>23</v>
      </c>
      <c r="I34" s="109" t="s">
        <v>73</v>
      </c>
      <c r="J34" s="86"/>
      <c r="K34" s="247"/>
      <c r="L34" s="331" t="s">
        <v>76</v>
      </c>
      <c r="M34" s="331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03" t="s">
        <v>21</v>
      </c>
      <c r="E35" s="104" t="s">
        <v>73</v>
      </c>
      <c r="F35" s="121" t="s">
        <v>22</v>
      </c>
      <c r="G35" s="106" t="s">
        <v>73</v>
      </c>
      <c r="H35" s="110" t="s">
        <v>24</v>
      </c>
      <c r="I35" s="111" t="s">
        <v>73</v>
      </c>
      <c r="J35" s="88" t="s">
        <v>18</v>
      </c>
      <c r="K35" s="247"/>
      <c r="L35" s="120" t="s">
        <v>21</v>
      </c>
      <c r="M35" s="104" t="s">
        <v>73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216" t="s">
        <v>68</v>
      </c>
      <c r="E36" s="329" t="s">
        <v>73</v>
      </c>
      <c r="F36" s="102" t="s">
        <v>20</v>
      </c>
      <c r="G36" s="114" t="s">
        <v>73</v>
      </c>
      <c r="H36" s="230"/>
      <c r="I36" s="231"/>
      <c r="J36" s="89"/>
      <c r="K36" s="247"/>
      <c r="L36" s="112" t="s">
        <v>72</v>
      </c>
      <c r="M36" s="113" t="s">
        <v>73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02" t="s">
        <v>20</v>
      </c>
      <c r="E37" s="233" t="s">
        <v>73</v>
      </c>
      <c r="F37" s="349" t="s">
        <v>79</v>
      </c>
      <c r="G37" s="350" t="s">
        <v>73</v>
      </c>
      <c r="H37" s="234"/>
      <c r="I37" s="234"/>
      <c r="J37" s="89"/>
      <c r="K37" s="247"/>
      <c r="L37" s="249"/>
      <c r="M37" s="244"/>
    </row>
    <row r="38" spans="1:16" s="11" customFormat="1" ht="14.1" customHeight="1" outlineLevel="2">
      <c r="A38" s="27">
        <v>7</v>
      </c>
      <c r="B38" s="28">
        <v>6</v>
      </c>
      <c r="C38" s="29" t="s">
        <v>2</v>
      </c>
      <c r="D38" s="237" t="s">
        <v>3</v>
      </c>
      <c r="E38" s="238">
        <f>E32+7</f>
        <v>44284</v>
      </c>
      <c r="F38" s="237" t="s">
        <v>13</v>
      </c>
      <c r="G38" s="238">
        <f>E38+1</f>
        <v>44285</v>
      </c>
      <c r="H38" s="237" t="s">
        <v>4</v>
      </c>
      <c r="I38" s="238">
        <f>G38+1</f>
        <v>44286</v>
      </c>
      <c r="J38" s="237" t="s">
        <v>17</v>
      </c>
      <c r="K38" s="238">
        <f>I38+1</f>
        <v>44287</v>
      </c>
      <c r="L38" s="237" t="s">
        <v>6</v>
      </c>
      <c r="M38" s="239">
        <f>K38+1</f>
        <v>44288</v>
      </c>
    </row>
    <row r="39" spans="1:16" s="23" customFormat="1" ht="14.1" customHeight="1" outlineLevel="1">
      <c r="A39" s="65"/>
      <c r="B39" s="66"/>
      <c r="C39" s="67"/>
      <c r="D39" s="240"/>
      <c r="E39" s="241"/>
      <c r="F39" s="240"/>
      <c r="G39" s="241"/>
      <c r="H39" s="240"/>
      <c r="I39" s="241"/>
      <c r="J39" s="240"/>
      <c r="K39" s="241"/>
      <c r="L39" s="240"/>
      <c r="M39" s="242"/>
    </row>
    <row r="40" spans="1:16" ht="14.1" customHeight="1" outlineLevel="1">
      <c r="A40" s="3">
        <v>7</v>
      </c>
      <c r="C40" s="21" t="s">
        <v>7</v>
      </c>
      <c r="D40" s="234"/>
      <c r="E40" s="231"/>
      <c r="F40" s="118" t="s">
        <v>23</v>
      </c>
      <c r="G40" s="108" t="s">
        <v>73</v>
      </c>
      <c r="H40" s="118" t="s">
        <v>23</v>
      </c>
      <c r="I40" s="109" t="s">
        <v>73</v>
      </c>
      <c r="J40" s="119" t="s">
        <v>24</v>
      </c>
      <c r="K40" s="111" t="s">
        <v>73</v>
      </c>
      <c r="L40" s="331" t="s">
        <v>76</v>
      </c>
      <c r="M40" s="331"/>
      <c r="N40" s="3"/>
    </row>
    <row r="41" spans="1:16" ht="14.1" customHeight="1" outlineLevel="1">
      <c r="A41" s="3">
        <v>7</v>
      </c>
      <c r="C41" s="21" t="s">
        <v>8</v>
      </c>
      <c r="D41" s="120" t="s">
        <v>21</v>
      </c>
      <c r="E41" s="104" t="s">
        <v>73</v>
      </c>
      <c r="F41" s="105" t="s">
        <v>22</v>
      </c>
      <c r="G41" s="106" t="s">
        <v>73</v>
      </c>
      <c r="H41" s="119" t="s">
        <v>24</v>
      </c>
      <c r="I41" s="111" t="s">
        <v>73</v>
      </c>
      <c r="J41" s="121" t="s">
        <v>22</v>
      </c>
      <c r="K41" s="106" t="s">
        <v>73</v>
      </c>
      <c r="L41" s="120" t="s">
        <v>21</v>
      </c>
      <c r="M41" s="104" t="s">
        <v>73</v>
      </c>
      <c r="N41" s="3"/>
    </row>
    <row r="42" spans="1:16" ht="14.1" customHeight="1" outlineLevel="1">
      <c r="A42" s="3">
        <v>7</v>
      </c>
      <c r="C42" s="21" t="s">
        <v>9</v>
      </c>
      <c r="D42" s="216" t="s">
        <v>68</v>
      </c>
      <c r="E42" s="216" t="s">
        <v>73</v>
      </c>
      <c r="F42" s="117" t="s">
        <v>20</v>
      </c>
      <c r="G42" s="114" t="s">
        <v>73</v>
      </c>
      <c r="H42" s="249"/>
      <c r="I42" s="244"/>
      <c r="J42" s="112" t="s">
        <v>72</v>
      </c>
      <c r="K42" s="113" t="s">
        <v>73</v>
      </c>
      <c r="L42" s="112" t="s">
        <v>72</v>
      </c>
      <c r="M42" s="113" t="s">
        <v>73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72" t="s">
        <v>20</v>
      </c>
      <c r="E43" s="250" t="s">
        <v>73</v>
      </c>
      <c r="F43" s="349" t="s">
        <v>79</v>
      </c>
      <c r="G43" s="350" t="s">
        <v>73</v>
      </c>
      <c r="H43" s="251"/>
      <c r="I43" s="252"/>
      <c r="J43" s="172" t="s">
        <v>20</v>
      </c>
      <c r="K43" s="174" t="s">
        <v>73</v>
      </c>
      <c r="L43" s="253"/>
      <c r="M43" s="252"/>
    </row>
    <row r="44" spans="1:16" s="11" customFormat="1" ht="14.1" customHeight="1" outlineLevel="2">
      <c r="A44" s="27">
        <v>8</v>
      </c>
      <c r="B44" s="28">
        <v>7</v>
      </c>
      <c r="C44" s="29" t="s">
        <v>2</v>
      </c>
      <c r="D44" s="237" t="s">
        <v>3</v>
      </c>
      <c r="E44" s="238">
        <f>E38+7</f>
        <v>44291</v>
      </c>
      <c r="F44" s="237" t="s">
        <v>13</v>
      </c>
      <c r="G44" s="238">
        <f>E44+1</f>
        <v>44292</v>
      </c>
      <c r="H44" s="237" t="s">
        <v>4</v>
      </c>
      <c r="I44" s="238">
        <f>G44+1</f>
        <v>44293</v>
      </c>
      <c r="J44" s="237" t="s">
        <v>17</v>
      </c>
      <c r="K44" s="238">
        <f>I44+1</f>
        <v>44294</v>
      </c>
      <c r="L44" s="237" t="s">
        <v>6</v>
      </c>
      <c r="M44" s="239">
        <f>K44+1</f>
        <v>44295</v>
      </c>
      <c r="O44" s="38"/>
      <c r="P44" s="39"/>
    </row>
    <row r="45" spans="1:16" s="23" customFormat="1" ht="14.1" customHeight="1" outlineLevel="1">
      <c r="A45" s="65"/>
      <c r="B45" s="66"/>
      <c r="C45" s="67"/>
      <c r="D45" s="240"/>
      <c r="E45" s="241"/>
      <c r="F45" s="240"/>
      <c r="G45" s="241"/>
      <c r="H45" s="240"/>
      <c r="I45" s="241"/>
      <c r="J45" s="240"/>
      <c r="K45" s="241"/>
      <c r="L45" s="240"/>
      <c r="M45" s="242"/>
      <c r="O45" s="38"/>
      <c r="P45" s="39"/>
    </row>
    <row r="46" spans="1:16" ht="14.1" customHeight="1" outlineLevel="1">
      <c r="A46" s="3">
        <v>8</v>
      </c>
      <c r="C46" s="21" t="s">
        <v>7</v>
      </c>
      <c r="D46" s="234"/>
      <c r="E46" s="231"/>
      <c r="F46" s="118" t="s">
        <v>23</v>
      </c>
      <c r="G46" s="108" t="s">
        <v>73</v>
      </c>
      <c r="H46" s="118" t="s">
        <v>23</v>
      </c>
      <c r="I46" s="109" t="s">
        <v>73</v>
      </c>
      <c r="J46" s="119" t="s">
        <v>24</v>
      </c>
      <c r="K46" s="111" t="s">
        <v>73</v>
      </c>
      <c r="L46" s="331" t="s">
        <v>76</v>
      </c>
      <c r="M46" s="331"/>
      <c r="O46" s="38"/>
      <c r="P46" s="39"/>
    </row>
    <row r="47" spans="1:16" ht="14.1" customHeight="1" outlineLevel="1">
      <c r="A47" s="3">
        <v>8</v>
      </c>
      <c r="C47" s="21" t="s">
        <v>8</v>
      </c>
      <c r="D47" s="120" t="s">
        <v>21</v>
      </c>
      <c r="E47" s="104" t="s">
        <v>73</v>
      </c>
      <c r="F47" s="105" t="s">
        <v>22</v>
      </c>
      <c r="G47" s="106" t="s">
        <v>73</v>
      </c>
      <c r="H47" s="119" t="s">
        <v>24</v>
      </c>
      <c r="I47" s="111" t="s">
        <v>73</v>
      </c>
      <c r="J47" s="121" t="s">
        <v>22</v>
      </c>
      <c r="K47" s="106" t="s">
        <v>73</v>
      </c>
      <c r="L47" s="120" t="s">
        <v>21</v>
      </c>
      <c r="M47" s="104" t="s">
        <v>73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216" t="s">
        <v>68</v>
      </c>
      <c r="E48" s="329" t="s">
        <v>73</v>
      </c>
      <c r="F48" s="117" t="s">
        <v>20</v>
      </c>
      <c r="G48" s="114" t="s">
        <v>73</v>
      </c>
      <c r="H48" s="249"/>
      <c r="I48" s="244"/>
      <c r="J48" s="112" t="s">
        <v>72</v>
      </c>
      <c r="K48" s="113" t="s">
        <v>73</v>
      </c>
      <c r="L48" s="112" t="s">
        <v>72</v>
      </c>
      <c r="M48" s="113" t="s">
        <v>73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72" t="s">
        <v>20</v>
      </c>
      <c r="E49" s="250" t="s">
        <v>73</v>
      </c>
      <c r="F49" s="349" t="s">
        <v>79</v>
      </c>
      <c r="G49" s="350" t="s">
        <v>73</v>
      </c>
      <c r="H49" s="251"/>
      <c r="I49" s="252"/>
      <c r="J49" s="172" t="s">
        <v>20</v>
      </c>
      <c r="K49" s="174" t="s">
        <v>73</v>
      </c>
      <c r="L49" s="253"/>
      <c r="M49" s="252"/>
    </row>
    <row r="50" spans="1:18" s="11" customFormat="1" ht="14.1" customHeight="1" outlineLevel="2">
      <c r="A50" s="27">
        <v>9</v>
      </c>
      <c r="B50" s="28">
        <v>8</v>
      </c>
      <c r="C50" s="29" t="s">
        <v>2</v>
      </c>
      <c r="D50" s="237" t="s">
        <v>3</v>
      </c>
      <c r="E50" s="238">
        <f>E44+7</f>
        <v>44298</v>
      </c>
      <c r="F50" s="237" t="s">
        <v>13</v>
      </c>
      <c r="G50" s="238">
        <f>E50+1</f>
        <v>44299</v>
      </c>
      <c r="H50" s="237" t="s">
        <v>4</v>
      </c>
      <c r="I50" s="238">
        <f>G50+1</f>
        <v>44300</v>
      </c>
      <c r="J50" s="237" t="s">
        <v>17</v>
      </c>
      <c r="K50" s="238">
        <f>I50+1</f>
        <v>44301</v>
      </c>
      <c r="L50" s="254" t="s">
        <v>6</v>
      </c>
      <c r="M50" s="238">
        <f>K50+1</f>
        <v>44302</v>
      </c>
    </row>
    <row r="51" spans="1:18" s="23" customFormat="1" ht="14.1" customHeight="1" outlineLevel="1">
      <c r="A51" s="65"/>
      <c r="B51" s="66"/>
      <c r="C51" s="67"/>
      <c r="D51" s="240"/>
      <c r="E51" s="241"/>
      <c r="F51" s="240"/>
      <c r="G51" s="241"/>
      <c r="H51" s="240"/>
      <c r="I51" s="241"/>
      <c r="J51" s="240"/>
      <c r="K51" s="241"/>
      <c r="L51" s="255"/>
      <c r="M51" s="241"/>
    </row>
    <row r="52" spans="1:18" ht="14.1" customHeight="1" outlineLevel="1">
      <c r="A52" s="3">
        <v>9</v>
      </c>
      <c r="C52" s="21" t="s">
        <v>7</v>
      </c>
      <c r="D52" s="234"/>
      <c r="E52" s="231"/>
      <c r="F52" s="118" t="s">
        <v>23</v>
      </c>
      <c r="G52" s="108" t="s">
        <v>73</v>
      </c>
      <c r="H52" s="118" t="s">
        <v>23</v>
      </c>
      <c r="I52" s="109" t="s">
        <v>73</v>
      </c>
      <c r="J52" s="119" t="s">
        <v>24</v>
      </c>
      <c r="K52" s="111" t="s">
        <v>73</v>
      </c>
      <c r="L52" s="331" t="s">
        <v>76</v>
      </c>
      <c r="M52" s="331"/>
    </row>
    <row r="53" spans="1:18" ht="14.1" customHeight="1" outlineLevel="1">
      <c r="A53" s="3">
        <v>9</v>
      </c>
      <c r="C53" s="21" t="s">
        <v>8</v>
      </c>
      <c r="D53" s="120" t="s">
        <v>21</v>
      </c>
      <c r="E53" s="104" t="s">
        <v>73</v>
      </c>
      <c r="F53" s="105" t="s">
        <v>22</v>
      </c>
      <c r="G53" s="106" t="s">
        <v>73</v>
      </c>
      <c r="H53" s="119" t="s">
        <v>24</v>
      </c>
      <c r="I53" s="111" t="s">
        <v>73</v>
      </c>
      <c r="J53" s="121" t="s">
        <v>22</v>
      </c>
      <c r="K53" s="106" t="s">
        <v>73</v>
      </c>
      <c r="L53" s="120" t="s">
        <v>21</v>
      </c>
      <c r="M53" s="104" t="s">
        <v>73</v>
      </c>
    </row>
    <row r="54" spans="1:18" ht="14.1" customHeight="1" outlineLevel="1">
      <c r="A54" s="3">
        <v>9</v>
      </c>
      <c r="C54" s="21" t="s">
        <v>9</v>
      </c>
      <c r="D54" s="216" t="s">
        <v>68</v>
      </c>
      <c r="E54" s="329" t="s">
        <v>73</v>
      </c>
      <c r="F54" s="117" t="s">
        <v>20</v>
      </c>
      <c r="G54" s="114" t="s">
        <v>73</v>
      </c>
      <c r="H54" s="249"/>
      <c r="I54" s="244"/>
      <c r="J54" s="112" t="s">
        <v>72</v>
      </c>
      <c r="K54" s="113" t="s">
        <v>73</v>
      </c>
      <c r="L54" s="112" t="s">
        <v>72</v>
      </c>
      <c r="M54" s="113" t="s">
        <v>73</v>
      </c>
    </row>
    <row r="55" spans="1:18" s="3" customFormat="1" ht="14.1" customHeight="1" outlineLevel="1">
      <c r="A55" s="3">
        <v>9</v>
      </c>
      <c r="B55" s="122"/>
      <c r="C55" s="173" t="s">
        <v>10</v>
      </c>
      <c r="D55" s="172" t="s">
        <v>20</v>
      </c>
      <c r="E55" s="250" t="s">
        <v>73</v>
      </c>
      <c r="F55" s="349" t="s">
        <v>79</v>
      </c>
      <c r="G55" s="350" t="s">
        <v>73</v>
      </c>
      <c r="H55" s="251"/>
      <c r="I55" s="252"/>
      <c r="J55" s="172" t="s">
        <v>20</v>
      </c>
      <c r="K55" s="174" t="s">
        <v>73</v>
      </c>
      <c r="L55" s="251"/>
      <c r="M55" s="252"/>
    </row>
    <row r="56" spans="1:18" s="11" customFormat="1" ht="14.1" customHeight="1" outlineLevel="2">
      <c r="A56" s="27">
        <v>10</v>
      </c>
      <c r="B56" s="28">
        <v>9</v>
      </c>
      <c r="C56" s="29" t="s">
        <v>2</v>
      </c>
      <c r="D56" s="237" t="s">
        <v>3</v>
      </c>
      <c r="E56" s="238">
        <f>E50+7</f>
        <v>44305</v>
      </c>
      <c r="F56" s="237" t="s">
        <v>13</v>
      </c>
      <c r="G56" s="238">
        <f>E56+1</f>
        <v>44306</v>
      </c>
      <c r="H56" s="237" t="s">
        <v>4</v>
      </c>
      <c r="I56" s="238">
        <f>G56+1</f>
        <v>44307</v>
      </c>
      <c r="J56" s="237" t="s">
        <v>17</v>
      </c>
      <c r="K56" s="238">
        <f>I56+1</f>
        <v>44308</v>
      </c>
      <c r="L56" s="237" t="s">
        <v>6</v>
      </c>
      <c r="M56" s="239">
        <f>K56+1</f>
        <v>44309</v>
      </c>
    </row>
    <row r="57" spans="1:18" s="23" customFormat="1" ht="14.1" customHeight="1" outlineLevel="1">
      <c r="A57" s="65"/>
      <c r="B57" s="66"/>
      <c r="C57" s="67"/>
      <c r="D57" s="240"/>
      <c r="E57" s="241"/>
      <c r="F57" s="240"/>
      <c r="G57" s="241"/>
      <c r="H57" s="240"/>
      <c r="I57" s="241"/>
      <c r="J57" s="240"/>
      <c r="K57" s="241"/>
      <c r="L57" s="240"/>
      <c r="M57" s="242"/>
    </row>
    <row r="58" spans="1:18" ht="14.1" customHeight="1" outlineLevel="1">
      <c r="A58" s="3">
        <v>10</v>
      </c>
      <c r="C58" s="21" t="s">
        <v>7</v>
      </c>
      <c r="D58" s="234"/>
      <c r="E58" s="231"/>
      <c r="F58" s="118" t="s">
        <v>23</v>
      </c>
      <c r="G58" s="108" t="s">
        <v>73</v>
      </c>
      <c r="H58" s="118" t="s">
        <v>23</v>
      </c>
      <c r="I58" s="109" t="s">
        <v>73</v>
      </c>
      <c r="J58" s="119" t="s">
        <v>24</v>
      </c>
      <c r="K58" s="111" t="s">
        <v>73</v>
      </c>
      <c r="L58" s="331" t="s">
        <v>76</v>
      </c>
      <c r="M58" s="33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20" t="s">
        <v>21</v>
      </c>
      <c r="E59" s="104" t="s">
        <v>73</v>
      </c>
      <c r="F59" s="105" t="s">
        <v>22</v>
      </c>
      <c r="G59" s="106" t="s">
        <v>73</v>
      </c>
      <c r="H59" s="119" t="s">
        <v>24</v>
      </c>
      <c r="I59" s="111" t="s">
        <v>73</v>
      </c>
      <c r="J59" s="121" t="s">
        <v>22</v>
      </c>
      <c r="K59" s="106" t="s">
        <v>73</v>
      </c>
      <c r="L59" s="120" t="s">
        <v>21</v>
      </c>
      <c r="M59" s="104" t="s">
        <v>73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216" t="s">
        <v>68</v>
      </c>
      <c r="E60" s="329" t="s">
        <v>73</v>
      </c>
      <c r="F60" s="117" t="s">
        <v>20</v>
      </c>
      <c r="G60" s="114" t="s">
        <v>73</v>
      </c>
      <c r="H60" s="249"/>
      <c r="I60" s="244"/>
      <c r="J60" s="112" t="s">
        <v>72</v>
      </c>
      <c r="K60" s="113" t="s">
        <v>73</v>
      </c>
      <c r="L60" s="112" t="s">
        <v>72</v>
      </c>
      <c r="M60" s="113" t="s">
        <v>73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72" t="s">
        <v>20</v>
      </c>
      <c r="E61" s="250" t="s">
        <v>73</v>
      </c>
      <c r="F61" s="349" t="s">
        <v>79</v>
      </c>
      <c r="G61" s="350" t="s">
        <v>73</v>
      </c>
      <c r="H61" s="251"/>
      <c r="I61" s="252"/>
      <c r="J61" s="172" t="s">
        <v>20</v>
      </c>
      <c r="K61" s="174" t="s">
        <v>73</v>
      </c>
      <c r="L61" s="251"/>
      <c r="M61" s="252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237" t="s">
        <v>3</v>
      </c>
      <c r="E62" s="238">
        <f>E56+7</f>
        <v>44312</v>
      </c>
      <c r="F62" s="237" t="s">
        <v>13</v>
      </c>
      <c r="G62" s="238">
        <f>E62+1</f>
        <v>44313</v>
      </c>
      <c r="H62" s="237" t="s">
        <v>4</v>
      </c>
      <c r="I62" s="238">
        <f>G62+1</f>
        <v>44314</v>
      </c>
      <c r="J62" s="237" t="s">
        <v>17</v>
      </c>
      <c r="K62" s="238">
        <f>I62+1</f>
        <v>44315</v>
      </c>
      <c r="L62" s="237" t="s">
        <v>6</v>
      </c>
      <c r="M62" s="239">
        <f>K62+1</f>
        <v>44316</v>
      </c>
    </row>
    <row r="63" spans="1:18" s="23" customFormat="1" ht="14.1" customHeight="1" outlineLevel="1">
      <c r="A63" s="65"/>
      <c r="B63" s="66"/>
      <c r="C63" s="67"/>
      <c r="D63" s="240"/>
      <c r="E63" s="241"/>
      <c r="F63" s="240"/>
      <c r="G63" s="241"/>
      <c r="H63" s="240"/>
      <c r="I63" s="241"/>
      <c r="J63" s="240"/>
      <c r="K63" s="241"/>
      <c r="L63" s="240"/>
      <c r="M63" s="242"/>
    </row>
    <row r="64" spans="1:18" ht="14.1" customHeight="1" outlineLevel="1">
      <c r="A64" s="3">
        <v>0</v>
      </c>
      <c r="C64" s="21" t="s">
        <v>7</v>
      </c>
      <c r="D64" s="86"/>
      <c r="E64" s="247"/>
      <c r="F64" s="86"/>
      <c r="G64" s="247"/>
      <c r="H64" s="86"/>
      <c r="I64" s="247"/>
      <c r="J64" s="86"/>
      <c r="K64" s="247"/>
      <c r="L64" s="86"/>
      <c r="M64" s="256"/>
      <c r="N64" s="3"/>
    </row>
    <row r="65" spans="1:15" ht="14.1" customHeight="1" outlineLevel="1">
      <c r="A65" s="3">
        <v>0</v>
      </c>
      <c r="C65" s="21" t="s">
        <v>8</v>
      </c>
      <c r="D65" s="88" t="s">
        <v>18</v>
      </c>
      <c r="E65" s="247"/>
      <c r="F65" s="88" t="s">
        <v>18</v>
      </c>
      <c r="G65" s="247"/>
      <c r="H65" s="88" t="s">
        <v>18</v>
      </c>
      <c r="I65" s="247"/>
      <c r="J65" s="88" t="s">
        <v>18</v>
      </c>
      <c r="K65" s="247"/>
      <c r="L65" s="88" t="s">
        <v>18</v>
      </c>
      <c r="M65" s="256"/>
      <c r="N65" s="3"/>
    </row>
    <row r="66" spans="1:15" ht="14.1" customHeight="1" outlineLevel="1">
      <c r="A66" s="3">
        <v>0</v>
      </c>
      <c r="C66" s="21" t="s">
        <v>9</v>
      </c>
      <c r="D66" s="89"/>
      <c r="E66" s="247"/>
      <c r="F66" s="89"/>
      <c r="G66" s="247"/>
      <c r="H66" s="89"/>
      <c r="I66" s="247"/>
      <c r="J66" s="89"/>
      <c r="K66" s="247"/>
      <c r="L66" s="89"/>
      <c r="M66" s="25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89"/>
      <c r="E67" s="247"/>
      <c r="F67" s="89"/>
      <c r="G67" s="247"/>
      <c r="H67" s="89"/>
      <c r="I67" s="247"/>
      <c r="J67" s="89"/>
      <c r="K67" s="247"/>
      <c r="L67" s="89"/>
      <c r="M67" s="256"/>
    </row>
    <row r="68" spans="1:15" s="11" customFormat="1" ht="14.1" customHeight="1" outlineLevel="2">
      <c r="A68" s="27">
        <v>0</v>
      </c>
      <c r="B68" s="28">
        <v>0</v>
      </c>
      <c r="C68" s="29" t="s">
        <v>2</v>
      </c>
      <c r="D68" s="237" t="s">
        <v>3</v>
      </c>
      <c r="E68" s="238">
        <f>E62+7</f>
        <v>44319</v>
      </c>
      <c r="F68" s="237" t="s">
        <v>13</v>
      </c>
      <c r="G68" s="238">
        <f>E68+1</f>
        <v>44320</v>
      </c>
      <c r="H68" s="237" t="s">
        <v>4</v>
      </c>
      <c r="I68" s="238">
        <f>G68+1</f>
        <v>44321</v>
      </c>
      <c r="J68" s="237" t="s">
        <v>17</v>
      </c>
      <c r="K68" s="238">
        <f>I68+1</f>
        <v>44322</v>
      </c>
      <c r="L68" s="237" t="s">
        <v>6</v>
      </c>
      <c r="M68" s="239">
        <f>K68+1</f>
        <v>44323</v>
      </c>
    </row>
    <row r="69" spans="1:15" s="23" customFormat="1" ht="14.1" customHeight="1" outlineLevel="1">
      <c r="A69" s="65"/>
      <c r="B69" s="66"/>
      <c r="C69" s="67"/>
      <c r="D69" s="240"/>
      <c r="E69" s="241"/>
      <c r="F69" s="240"/>
      <c r="G69" s="241"/>
      <c r="H69" s="240"/>
      <c r="I69" s="241"/>
      <c r="J69" s="240"/>
      <c r="K69" s="241"/>
      <c r="L69" s="240"/>
      <c r="M69" s="242"/>
    </row>
    <row r="70" spans="1:15" ht="14.1" customHeight="1" outlineLevel="1">
      <c r="A70" s="3">
        <v>0</v>
      </c>
      <c r="C70" s="21" t="s">
        <v>7</v>
      </c>
      <c r="D70" s="86"/>
      <c r="E70" s="247"/>
      <c r="F70" s="86"/>
      <c r="G70" s="247"/>
      <c r="H70" s="86"/>
      <c r="I70" s="247"/>
      <c r="J70" s="86"/>
      <c r="K70" s="247"/>
      <c r="L70" s="86"/>
      <c r="M70" s="256"/>
    </row>
    <row r="71" spans="1:15" ht="14.1" customHeight="1" outlineLevel="1">
      <c r="A71" s="3">
        <v>0</v>
      </c>
      <c r="C71" s="21" t="s">
        <v>8</v>
      </c>
      <c r="D71" s="88" t="s">
        <v>18</v>
      </c>
      <c r="E71" s="247"/>
      <c r="F71" s="88" t="s">
        <v>18</v>
      </c>
      <c r="G71" s="247"/>
      <c r="H71" s="88" t="s">
        <v>18</v>
      </c>
      <c r="I71" s="247"/>
      <c r="J71" s="88" t="s">
        <v>18</v>
      </c>
      <c r="K71" s="247"/>
      <c r="L71" s="88" t="s">
        <v>18</v>
      </c>
      <c r="M71" s="256"/>
    </row>
    <row r="72" spans="1:15" ht="14.1" customHeight="1" outlineLevel="1">
      <c r="A72" s="3">
        <v>0</v>
      </c>
      <c r="C72" s="21" t="s">
        <v>9</v>
      </c>
      <c r="D72" s="89"/>
      <c r="E72" s="247"/>
      <c r="F72" s="89"/>
      <c r="G72" s="247"/>
      <c r="H72" s="89"/>
      <c r="I72" s="247"/>
      <c r="J72" s="89"/>
      <c r="K72" s="247"/>
      <c r="L72" s="89"/>
      <c r="M72" s="256"/>
    </row>
    <row r="73" spans="1:15" s="3" customFormat="1" ht="14.1" customHeight="1" outlineLevel="1">
      <c r="A73" s="3">
        <v>0</v>
      </c>
      <c r="B73" s="16"/>
      <c r="C73" s="21" t="s">
        <v>10</v>
      </c>
      <c r="D73" s="89"/>
      <c r="E73" s="247"/>
      <c r="F73" s="89"/>
      <c r="G73" s="247"/>
      <c r="H73" s="89"/>
      <c r="I73" s="247"/>
      <c r="J73" s="89"/>
      <c r="K73" s="247"/>
      <c r="L73" s="89"/>
      <c r="M73" s="256"/>
    </row>
    <row r="74" spans="1:15" s="11" customFormat="1" ht="14.1" customHeight="1" outlineLevel="2">
      <c r="A74" s="27">
        <v>11</v>
      </c>
      <c r="B74" s="28">
        <v>10</v>
      </c>
      <c r="C74" s="29" t="s">
        <v>2</v>
      </c>
      <c r="D74" s="237" t="s">
        <v>3</v>
      </c>
      <c r="E74" s="238">
        <f>E68+7</f>
        <v>44326</v>
      </c>
      <c r="F74" s="237" t="s">
        <v>13</v>
      </c>
      <c r="G74" s="238">
        <f>E74+1</f>
        <v>44327</v>
      </c>
      <c r="H74" s="237" t="s">
        <v>4</v>
      </c>
      <c r="I74" s="238">
        <f>G74+1</f>
        <v>44328</v>
      </c>
      <c r="J74" s="237" t="s">
        <v>17</v>
      </c>
      <c r="K74" s="238">
        <f>I74+1</f>
        <v>44329</v>
      </c>
      <c r="L74" s="237" t="s">
        <v>6</v>
      </c>
      <c r="M74" s="239">
        <f>K74+1</f>
        <v>44330</v>
      </c>
    </row>
    <row r="75" spans="1:15" s="23" customFormat="1" ht="14.1" customHeight="1" outlineLevel="1">
      <c r="A75" s="65"/>
      <c r="B75" s="66"/>
      <c r="C75" s="67"/>
      <c r="D75" s="240"/>
      <c r="E75" s="241"/>
      <c r="F75" s="240"/>
      <c r="G75" s="241"/>
      <c r="H75" s="240"/>
      <c r="I75" s="241"/>
      <c r="J75" s="240"/>
      <c r="K75" s="241"/>
      <c r="L75" s="240"/>
      <c r="M75" s="242"/>
    </row>
    <row r="76" spans="1:15" ht="14.1" customHeight="1" outlineLevel="1">
      <c r="A76" s="3">
        <v>11</v>
      </c>
      <c r="C76" s="21" t="s">
        <v>7</v>
      </c>
      <c r="D76" s="230"/>
      <c r="E76" s="231"/>
      <c r="F76" s="107" t="s">
        <v>23</v>
      </c>
      <c r="G76" s="108" t="s">
        <v>73</v>
      </c>
      <c r="H76" s="107" t="s">
        <v>23</v>
      </c>
      <c r="I76" s="109" t="s">
        <v>73</v>
      </c>
      <c r="J76" s="110" t="s">
        <v>24</v>
      </c>
      <c r="K76" s="111" t="s">
        <v>73</v>
      </c>
      <c r="L76" s="331" t="s">
        <v>76</v>
      </c>
      <c r="M76" s="331"/>
    </row>
    <row r="77" spans="1:15" ht="14.1" customHeight="1" outlineLevel="1">
      <c r="A77" s="3">
        <v>11</v>
      </c>
      <c r="C77" s="21" t="s">
        <v>8</v>
      </c>
      <c r="D77" s="103" t="s">
        <v>21</v>
      </c>
      <c r="E77" s="104" t="s">
        <v>73</v>
      </c>
      <c r="F77" s="105" t="s">
        <v>22</v>
      </c>
      <c r="G77" s="106" t="s">
        <v>73</v>
      </c>
      <c r="H77" s="110" t="s">
        <v>24</v>
      </c>
      <c r="I77" s="111" t="s">
        <v>73</v>
      </c>
      <c r="J77" s="105" t="s">
        <v>22</v>
      </c>
      <c r="K77" s="106" t="s">
        <v>73</v>
      </c>
      <c r="L77" s="120" t="s">
        <v>21</v>
      </c>
      <c r="M77" s="104" t="s">
        <v>73</v>
      </c>
    </row>
    <row r="78" spans="1:15" ht="14.1" customHeight="1" outlineLevel="1">
      <c r="A78" s="3">
        <v>11</v>
      </c>
      <c r="C78" s="21" t="s">
        <v>9</v>
      </c>
      <c r="D78" s="216" t="s">
        <v>68</v>
      </c>
      <c r="E78" s="329" t="s">
        <v>73</v>
      </c>
      <c r="F78" s="102" t="s">
        <v>20</v>
      </c>
      <c r="G78" s="114" t="s">
        <v>73</v>
      </c>
      <c r="H78" s="243"/>
      <c r="I78" s="244"/>
      <c r="J78" s="240"/>
      <c r="K78" s="241"/>
      <c r="L78" s="240"/>
      <c r="M78" s="241"/>
      <c r="O78" s="20"/>
    </row>
    <row r="79" spans="1:15" ht="14.1" customHeight="1" outlineLevel="1">
      <c r="A79" s="3">
        <v>11</v>
      </c>
      <c r="C79" s="21" t="s">
        <v>10</v>
      </c>
      <c r="D79" s="102" t="s">
        <v>20</v>
      </c>
      <c r="E79" s="233" t="s">
        <v>73</v>
      </c>
      <c r="F79" s="349" t="s">
        <v>79</v>
      </c>
      <c r="G79" s="350" t="s">
        <v>73</v>
      </c>
      <c r="H79" s="249"/>
      <c r="I79" s="244"/>
      <c r="J79" s="230"/>
      <c r="K79" s="231"/>
      <c r="L79" s="249"/>
      <c r="M79" s="244"/>
    </row>
    <row r="80" spans="1:15" s="11" customFormat="1" ht="14.1" customHeight="1" outlineLevel="2">
      <c r="A80" s="27">
        <v>12</v>
      </c>
      <c r="B80" s="28">
        <v>11</v>
      </c>
      <c r="C80" s="29" t="s">
        <v>2</v>
      </c>
      <c r="D80" s="237" t="s">
        <v>3</v>
      </c>
      <c r="E80" s="238">
        <f>E74+7</f>
        <v>44333</v>
      </c>
      <c r="F80" s="237" t="s">
        <v>13</v>
      </c>
      <c r="G80" s="238">
        <f>E80+1</f>
        <v>44334</v>
      </c>
      <c r="H80" s="237" t="s">
        <v>4</v>
      </c>
      <c r="I80" s="238">
        <f>G80+1</f>
        <v>44335</v>
      </c>
      <c r="J80" s="237" t="s">
        <v>17</v>
      </c>
      <c r="K80" s="238">
        <f>I80+1</f>
        <v>44336</v>
      </c>
      <c r="L80" s="237" t="s">
        <v>6</v>
      </c>
      <c r="M80" s="239">
        <f>K80+1</f>
        <v>44337</v>
      </c>
    </row>
    <row r="81" spans="1:13" s="23" customFormat="1" ht="14.1" customHeight="1" outlineLevel="1">
      <c r="A81" s="65"/>
      <c r="B81" s="66"/>
      <c r="C81" s="67"/>
      <c r="D81" s="240"/>
      <c r="E81" s="241"/>
      <c r="F81" s="240"/>
      <c r="G81" s="241"/>
      <c r="H81" s="240"/>
      <c r="I81" s="241"/>
      <c r="J81" s="240"/>
      <c r="K81" s="241"/>
      <c r="L81" s="240"/>
      <c r="M81" s="242"/>
    </row>
    <row r="82" spans="1:13" ht="14.1" customHeight="1" outlineLevel="1">
      <c r="A82" s="3">
        <v>12</v>
      </c>
      <c r="C82" s="21" t="s">
        <v>7</v>
      </c>
      <c r="D82" s="230"/>
      <c r="E82" s="231"/>
      <c r="F82" s="107" t="s">
        <v>23</v>
      </c>
      <c r="G82" s="108" t="s">
        <v>73</v>
      </c>
      <c r="H82" s="107" t="s">
        <v>23</v>
      </c>
      <c r="I82" s="109" t="s">
        <v>73</v>
      </c>
      <c r="J82" s="110" t="s">
        <v>24</v>
      </c>
      <c r="K82" s="111" t="s">
        <v>73</v>
      </c>
      <c r="L82" s="331" t="s">
        <v>76</v>
      </c>
      <c r="M82" s="331"/>
    </row>
    <row r="83" spans="1:13" ht="14.1" customHeight="1" outlineLevel="1">
      <c r="A83" s="3">
        <v>12</v>
      </c>
      <c r="C83" s="21" t="s">
        <v>8</v>
      </c>
      <c r="D83" s="103" t="s">
        <v>21</v>
      </c>
      <c r="E83" s="104" t="s">
        <v>73</v>
      </c>
      <c r="F83" s="105" t="s">
        <v>22</v>
      </c>
      <c r="G83" s="106" t="s">
        <v>73</v>
      </c>
      <c r="H83" s="110" t="s">
        <v>24</v>
      </c>
      <c r="I83" s="111" t="s">
        <v>73</v>
      </c>
      <c r="J83" s="105" t="s">
        <v>22</v>
      </c>
      <c r="K83" s="106" t="s">
        <v>73</v>
      </c>
      <c r="L83" s="120" t="s">
        <v>21</v>
      </c>
      <c r="M83" s="104" t="s">
        <v>73</v>
      </c>
    </row>
    <row r="84" spans="1:13" ht="14.1" customHeight="1" outlineLevel="1">
      <c r="A84" s="3">
        <v>12</v>
      </c>
      <c r="C84" s="21" t="s">
        <v>9</v>
      </c>
      <c r="D84" s="216" t="s">
        <v>68</v>
      </c>
      <c r="E84" s="329" t="s">
        <v>73</v>
      </c>
      <c r="F84" s="102" t="s">
        <v>20</v>
      </c>
      <c r="G84" s="233" t="s">
        <v>73</v>
      </c>
      <c r="H84" s="230"/>
      <c r="I84" s="231"/>
      <c r="J84" s="240"/>
      <c r="K84" s="241"/>
      <c r="L84" s="240"/>
      <c r="M84" s="241"/>
    </row>
    <row r="85" spans="1:13" ht="14.1" customHeight="1" outlineLevel="1">
      <c r="A85" s="3">
        <v>12</v>
      </c>
      <c r="C85" s="21" t="s">
        <v>10</v>
      </c>
      <c r="D85" s="230"/>
      <c r="E85" s="231"/>
      <c r="F85" s="230"/>
      <c r="G85" s="231"/>
      <c r="H85" s="249"/>
      <c r="I85" s="244"/>
      <c r="J85" s="230"/>
      <c r="K85" s="231"/>
      <c r="L85" s="249"/>
      <c r="M85" s="244"/>
    </row>
    <row r="86" spans="1:13" s="11" customFormat="1" ht="14.1" customHeight="1" outlineLevel="2">
      <c r="A86" s="27">
        <v>13</v>
      </c>
      <c r="B86" s="28">
        <v>12</v>
      </c>
      <c r="C86" s="29" t="s">
        <v>2</v>
      </c>
      <c r="D86" s="237" t="s">
        <v>3</v>
      </c>
      <c r="E86" s="238">
        <f>E80+7</f>
        <v>44340</v>
      </c>
      <c r="F86" s="237" t="s">
        <v>13</v>
      </c>
      <c r="G86" s="238">
        <f>E86+1</f>
        <v>44341</v>
      </c>
      <c r="H86" s="237" t="s">
        <v>4</v>
      </c>
      <c r="I86" s="238">
        <f>G86+1</f>
        <v>44342</v>
      </c>
      <c r="J86" s="237" t="s">
        <v>17</v>
      </c>
      <c r="K86" s="238">
        <f>I86+1</f>
        <v>44343</v>
      </c>
      <c r="L86" s="237" t="s">
        <v>6</v>
      </c>
      <c r="M86" s="239">
        <f>K86+1</f>
        <v>44344</v>
      </c>
    </row>
    <row r="87" spans="1:13" s="23" customFormat="1" ht="14.1" customHeight="1" outlineLevel="1">
      <c r="A87" s="65"/>
      <c r="B87" s="66"/>
      <c r="C87" s="67"/>
      <c r="D87" s="240"/>
      <c r="E87" s="241"/>
      <c r="F87" s="240"/>
      <c r="G87" s="241"/>
      <c r="H87" s="240"/>
      <c r="I87" s="241"/>
      <c r="J87" s="240"/>
      <c r="K87" s="241"/>
      <c r="L87" s="240"/>
      <c r="M87" s="242"/>
    </row>
    <row r="88" spans="1:13" ht="14.1" customHeight="1" outlineLevel="1">
      <c r="A88" s="3">
        <v>13</v>
      </c>
      <c r="C88" s="21" t="s">
        <v>7</v>
      </c>
      <c r="D88" s="230"/>
      <c r="E88" s="231"/>
      <c r="F88" s="107" t="s">
        <v>23</v>
      </c>
      <c r="G88" s="108" t="s">
        <v>73</v>
      </c>
      <c r="H88" s="107" t="s">
        <v>23</v>
      </c>
      <c r="I88" s="108" t="s">
        <v>73</v>
      </c>
      <c r="J88" s="110" t="s">
        <v>24</v>
      </c>
      <c r="K88" s="111" t="s">
        <v>73</v>
      </c>
      <c r="L88" s="331" t="s">
        <v>76</v>
      </c>
      <c r="M88" s="331"/>
    </row>
    <row r="89" spans="1:13" ht="14.1" customHeight="1" outlineLevel="1">
      <c r="A89" s="3">
        <v>13</v>
      </c>
      <c r="C89" s="21" t="s">
        <v>8</v>
      </c>
      <c r="D89" s="103" t="s">
        <v>21</v>
      </c>
      <c r="E89" s="104" t="s">
        <v>73</v>
      </c>
      <c r="F89" s="121" t="s">
        <v>22</v>
      </c>
      <c r="G89" s="106" t="s">
        <v>73</v>
      </c>
      <c r="H89" s="110" t="s">
        <v>24</v>
      </c>
      <c r="I89" s="111" t="s">
        <v>73</v>
      </c>
      <c r="J89" s="105" t="s">
        <v>22</v>
      </c>
      <c r="K89" s="106" t="s">
        <v>73</v>
      </c>
      <c r="L89" s="103" t="s">
        <v>21</v>
      </c>
      <c r="M89" s="104" t="s">
        <v>73</v>
      </c>
    </row>
    <row r="90" spans="1:13" ht="14.1" customHeight="1" outlineLevel="1">
      <c r="A90" s="3">
        <v>13</v>
      </c>
      <c r="C90" s="21" t="s">
        <v>9</v>
      </c>
      <c r="D90" s="216" t="s">
        <v>68</v>
      </c>
      <c r="E90" s="329" t="s">
        <v>73</v>
      </c>
      <c r="F90" s="230"/>
      <c r="G90" s="231"/>
      <c r="H90" s="230"/>
      <c r="I90" s="231"/>
      <c r="J90" s="240"/>
      <c r="K90" s="241"/>
      <c r="L90" s="240"/>
      <c r="M90" s="241"/>
    </row>
    <row r="91" spans="1:13" s="3" customFormat="1" ht="14.1" customHeight="1" outlineLevel="1">
      <c r="A91" s="3">
        <v>13</v>
      </c>
      <c r="B91" s="16"/>
      <c r="C91" s="21" t="s">
        <v>10</v>
      </c>
      <c r="D91" s="102" t="s">
        <v>20</v>
      </c>
      <c r="E91" s="233" t="s">
        <v>73</v>
      </c>
      <c r="F91" s="230"/>
      <c r="G91" s="231"/>
      <c r="H91" s="249"/>
      <c r="I91" s="244"/>
      <c r="J91" s="234"/>
      <c r="K91" s="234"/>
      <c r="L91" s="234"/>
      <c r="M91" s="234"/>
    </row>
    <row r="92" spans="1:13" s="11" customFormat="1" ht="14.1" customHeight="1" outlineLevel="2">
      <c r="A92" s="27">
        <v>14</v>
      </c>
      <c r="B92" s="28">
        <v>13</v>
      </c>
      <c r="C92" s="29" t="s">
        <v>2</v>
      </c>
      <c r="D92" s="237" t="s">
        <v>3</v>
      </c>
      <c r="E92" s="238">
        <f>E86+7</f>
        <v>44347</v>
      </c>
      <c r="F92" s="237" t="s">
        <v>13</v>
      </c>
      <c r="G92" s="238">
        <f>E92+1</f>
        <v>44348</v>
      </c>
      <c r="H92" s="237" t="s">
        <v>4</v>
      </c>
      <c r="I92" s="238">
        <f>G92+1</f>
        <v>44349</v>
      </c>
      <c r="J92" s="237" t="s">
        <v>17</v>
      </c>
      <c r="K92" s="238">
        <f>I92+1</f>
        <v>44350</v>
      </c>
      <c r="L92" s="237" t="s">
        <v>6</v>
      </c>
      <c r="M92" s="239">
        <f>K92+1</f>
        <v>44351</v>
      </c>
    </row>
    <row r="93" spans="1:13" s="23" customFormat="1" ht="14.1" customHeight="1" outlineLevel="1">
      <c r="A93" s="65"/>
      <c r="B93" s="66"/>
      <c r="C93" s="67"/>
      <c r="D93" s="240"/>
      <c r="E93" s="241"/>
      <c r="F93" s="240"/>
      <c r="G93" s="241"/>
      <c r="H93" s="240"/>
      <c r="I93" s="241"/>
      <c r="J93" s="240"/>
      <c r="K93" s="241"/>
      <c r="L93" s="240"/>
      <c r="M93" s="242"/>
    </row>
    <row r="94" spans="1:13" ht="14.1" customHeight="1" outlineLevel="1">
      <c r="A94" s="3">
        <v>14</v>
      </c>
      <c r="C94" s="21" t="s">
        <v>7</v>
      </c>
      <c r="D94" s="230"/>
      <c r="E94" s="231"/>
      <c r="F94" s="107" t="s">
        <v>23</v>
      </c>
      <c r="G94" s="108" t="s">
        <v>73</v>
      </c>
      <c r="H94" s="230"/>
      <c r="I94" s="231"/>
      <c r="J94" s="110" t="s">
        <v>24</v>
      </c>
      <c r="K94" s="111" t="s">
        <v>73</v>
      </c>
      <c r="L94" s="331" t="s">
        <v>76</v>
      </c>
      <c r="M94" s="331"/>
    </row>
    <row r="95" spans="1:13" ht="14.1" customHeight="1" outlineLevel="1">
      <c r="A95" s="3">
        <v>14</v>
      </c>
      <c r="C95" s="21" t="s">
        <v>8</v>
      </c>
      <c r="D95" s="230"/>
      <c r="E95" s="231"/>
      <c r="F95" s="121" t="s">
        <v>22</v>
      </c>
      <c r="G95" s="106" t="s">
        <v>73</v>
      </c>
      <c r="H95" s="110" t="s">
        <v>24</v>
      </c>
      <c r="I95" s="111" t="s">
        <v>73</v>
      </c>
      <c r="J95" s="121" t="s">
        <v>22</v>
      </c>
      <c r="K95" s="106" t="s">
        <v>73</v>
      </c>
      <c r="L95" s="230"/>
      <c r="M95" s="231"/>
    </row>
    <row r="96" spans="1:13" ht="14.1" customHeight="1" outlineLevel="1">
      <c r="A96" s="3">
        <v>14</v>
      </c>
      <c r="C96" s="21" t="s">
        <v>9</v>
      </c>
      <c r="D96" s="216" t="s">
        <v>68</v>
      </c>
      <c r="E96" s="329" t="s">
        <v>73</v>
      </c>
      <c r="F96" s="216" t="s">
        <v>68</v>
      </c>
      <c r="G96" s="329" t="s">
        <v>73</v>
      </c>
      <c r="H96" s="240"/>
      <c r="I96" s="241"/>
      <c r="J96" s="240"/>
      <c r="K96" s="241"/>
      <c r="L96" s="240"/>
      <c r="M96" s="241"/>
    </row>
    <row r="97" spans="1:14" s="3" customFormat="1" ht="14.1" customHeight="1" outlineLevel="1">
      <c r="A97" s="3">
        <v>14</v>
      </c>
      <c r="B97" s="16"/>
      <c r="C97" s="21" t="s">
        <v>10</v>
      </c>
      <c r="D97" s="230"/>
      <c r="E97" s="231"/>
      <c r="F97" s="230"/>
      <c r="G97" s="231"/>
      <c r="H97" s="249"/>
      <c r="I97" s="244"/>
      <c r="J97" s="249"/>
      <c r="K97" s="244"/>
      <c r="L97" s="249"/>
      <c r="M97" s="244"/>
    </row>
    <row r="98" spans="1:14" s="11" customFormat="1" ht="14.1" customHeight="1" outlineLevel="2">
      <c r="A98" s="27">
        <v>15</v>
      </c>
      <c r="B98" s="28">
        <v>14</v>
      </c>
      <c r="C98" s="29" t="s">
        <v>2</v>
      </c>
      <c r="D98" s="237" t="s">
        <v>3</v>
      </c>
      <c r="E98" s="238">
        <f>E92+7</f>
        <v>44354</v>
      </c>
      <c r="F98" s="237" t="s">
        <v>13</v>
      </c>
      <c r="G98" s="238">
        <f>E98+1</f>
        <v>44355</v>
      </c>
      <c r="H98" s="237" t="s">
        <v>4</v>
      </c>
      <c r="I98" s="238">
        <f>G98+1</f>
        <v>44356</v>
      </c>
      <c r="J98" s="237" t="s">
        <v>17</v>
      </c>
      <c r="K98" s="238">
        <f>I98+1</f>
        <v>44357</v>
      </c>
      <c r="L98" s="237" t="s">
        <v>6</v>
      </c>
      <c r="M98" s="238">
        <f>K98+1</f>
        <v>44358</v>
      </c>
    </row>
    <row r="99" spans="1:14" s="23" customFormat="1" ht="14.1" customHeight="1" outlineLevel="1">
      <c r="A99" s="65"/>
      <c r="B99" s="66"/>
      <c r="C99" s="67"/>
      <c r="D99" s="240"/>
      <c r="E99" s="241"/>
      <c r="F99" s="240"/>
      <c r="G99" s="241"/>
      <c r="H99" s="240"/>
      <c r="I99" s="241"/>
      <c r="J99" s="240"/>
      <c r="K99" s="241"/>
      <c r="L99" s="240"/>
      <c r="M99" s="241"/>
    </row>
    <row r="100" spans="1:14" ht="14.1" customHeight="1" outlineLevel="1">
      <c r="A100" s="3">
        <v>15</v>
      </c>
      <c r="C100" s="21" t="s">
        <v>7</v>
      </c>
      <c r="D100" s="230"/>
      <c r="E100" s="231"/>
      <c r="F100" s="230"/>
      <c r="G100" s="231"/>
      <c r="H100" s="230"/>
      <c r="I100" s="231"/>
      <c r="J100" s="230"/>
      <c r="K100" s="231"/>
      <c r="L100" s="331" t="s">
        <v>76</v>
      </c>
      <c r="M100" s="331"/>
    </row>
    <row r="101" spans="1:14" ht="14.1" customHeight="1" outlineLevel="1">
      <c r="A101" s="3">
        <v>15</v>
      </c>
      <c r="C101" s="21" t="s">
        <v>8</v>
      </c>
      <c r="F101" s="230"/>
      <c r="G101" s="231"/>
      <c r="H101" s="230"/>
      <c r="I101" s="231"/>
      <c r="J101" s="230"/>
      <c r="K101" s="231"/>
      <c r="L101" s="230"/>
      <c r="M101" s="231"/>
    </row>
    <row r="102" spans="1:14" ht="14.1" customHeight="1" outlineLevel="1">
      <c r="A102" s="3">
        <v>15</v>
      </c>
      <c r="C102" s="21" t="s">
        <v>9</v>
      </c>
      <c r="D102" s="216" t="s">
        <v>68</v>
      </c>
      <c r="E102" s="329" t="s">
        <v>73</v>
      </c>
      <c r="F102" s="216" t="s">
        <v>68</v>
      </c>
      <c r="G102" s="329" t="s">
        <v>73</v>
      </c>
      <c r="H102" s="240"/>
      <c r="I102" s="241"/>
      <c r="J102" s="240"/>
      <c r="K102" s="241"/>
      <c r="L102" s="240"/>
      <c r="M102" s="241"/>
    </row>
    <row r="103" spans="1:14" s="3" customFormat="1" ht="14.1" customHeight="1" outlineLevel="1">
      <c r="A103" s="3">
        <v>15</v>
      </c>
      <c r="B103" s="122"/>
      <c r="C103" s="123" t="s">
        <v>10</v>
      </c>
      <c r="D103" s="257"/>
      <c r="E103" s="235"/>
      <c r="F103" s="257"/>
      <c r="G103" s="235"/>
      <c r="H103" s="251"/>
      <c r="I103" s="252"/>
      <c r="J103" s="251"/>
      <c r="K103" s="252"/>
      <c r="L103" s="248"/>
      <c r="M103" s="257"/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6"/>
    </row>
    <row r="105" spans="1:14" s="3" customFormat="1" ht="14.1" customHeight="1" outlineLevel="1">
      <c r="D105" s="23"/>
      <c r="E105" s="6"/>
      <c r="G105" s="37"/>
      <c r="I105" s="21"/>
      <c r="K105" s="6"/>
      <c r="M105" s="98"/>
    </row>
    <row r="106" spans="1:14" s="3" customFormat="1" ht="14.1" customHeight="1" outlineLevel="1">
      <c r="D106" s="351" t="s">
        <v>21</v>
      </c>
      <c r="E106" s="187">
        <f>COUNTIF(D4:M103, "Βιοστατ")</f>
        <v>23</v>
      </c>
      <c r="F106" s="188">
        <v>46</v>
      </c>
      <c r="G106" s="79"/>
      <c r="H106" s="78"/>
      <c r="I106" s="80"/>
      <c r="J106" s="78"/>
      <c r="K106" s="6"/>
      <c r="M106" s="98"/>
    </row>
    <row r="107" spans="1:14" s="3" customFormat="1" ht="14.1" customHeight="1" outlineLevel="1">
      <c r="D107" s="182" t="s">
        <v>20</v>
      </c>
      <c r="E107" s="187">
        <f>COUNTIF(D4:M104, "Νευροαν")</f>
        <v>29</v>
      </c>
      <c r="F107" s="189">
        <v>46</v>
      </c>
      <c r="G107" s="37"/>
      <c r="I107" s="6"/>
      <c r="K107" s="6"/>
      <c r="M107" s="6"/>
    </row>
    <row r="108" spans="1:14" s="3" customFormat="1" ht="14.1" customHeight="1" outlineLevel="1">
      <c r="D108" s="183" t="s">
        <v>23</v>
      </c>
      <c r="E108" s="187">
        <f>COUNTIF(D4:M105, "Βιοχημ Α")</f>
        <v>25</v>
      </c>
      <c r="F108" s="188">
        <v>50</v>
      </c>
      <c r="G108" s="79"/>
      <c r="H108" s="80"/>
      <c r="I108" s="78"/>
      <c r="J108" s="78"/>
    </row>
    <row r="109" spans="1:14" s="3" customFormat="1" ht="14.1" customHeight="1" outlineLevel="1">
      <c r="D109" s="215" t="s">
        <v>22</v>
      </c>
      <c r="E109" s="187">
        <f>COUNTIF(D4:M106, "Φυσιολ Α")</f>
        <v>25</v>
      </c>
      <c r="F109" s="189">
        <v>50</v>
      </c>
      <c r="G109" s="90"/>
      <c r="H109" s="4"/>
    </row>
    <row r="110" spans="1:14" ht="14.1" customHeight="1" outlineLevel="1">
      <c r="C110" s="50"/>
      <c r="D110" s="184" t="s">
        <v>24</v>
      </c>
      <c r="E110" s="187">
        <f>COUNTIF(D4:M107, "Βιολογ Β")</f>
        <v>25</v>
      </c>
      <c r="F110" s="188">
        <v>50</v>
      </c>
      <c r="G110" s="226"/>
      <c r="H110" s="223"/>
      <c r="I110" s="227"/>
      <c r="J110" s="223"/>
      <c r="K110" s="223"/>
      <c r="L110" s="223"/>
      <c r="M110" s="223"/>
      <c r="N110" s="3"/>
    </row>
    <row r="111" spans="1:14" ht="14.1" customHeight="1" outlineLevel="1">
      <c r="C111" s="50"/>
      <c r="D111" s="185" t="s">
        <v>72</v>
      </c>
      <c r="E111" s="187">
        <f>COUNTIF(D4:M108, "Αγγλικα")</f>
        <v>17</v>
      </c>
      <c r="F111" s="188">
        <v>30</v>
      </c>
      <c r="G111" s="223"/>
      <c r="H111" s="223"/>
      <c r="I111" s="223"/>
      <c r="J111" s="223"/>
      <c r="K111" s="223"/>
      <c r="L111" s="223"/>
      <c r="M111" s="223"/>
      <c r="N111" s="3"/>
    </row>
    <row r="112" spans="1:14" ht="14.1" customHeight="1" outlineLevel="1">
      <c r="C112" s="50"/>
      <c r="D112" s="186" t="s">
        <v>63</v>
      </c>
      <c r="E112" s="187">
        <f>COUNTIF(D5:M110, "ΜαθΒιολ")</f>
        <v>15</v>
      </c>
      <c r="F112" s="228">
        <v>30</v>
      </c>
      <c r="G112" s="223"/>
      <c r="H112" s="223"/>
      <c r="I112" s="223"/>
      <c r="J112" s="223"/>
      <c r="K112" s="223"/>
      <c r="L112" s="223"/>
      <c r="M112" s="223"/>
      <c r="N112" s="3"/>
    </row>
    <row r="113" spans="2:14" ht="14.1" customHeight="1" outlineLevel="1">
      <c r="C113" s="50"/>
      <c r="D113" s="352" t="s">
        <v>79</v>
      </c>
      <c r="E113" s="187">
        <f>COUNTIF(D6:M111, "ΙατΕπισΑνθ")</f>
        <v>8</v>
      </c>
      <c r="F113" s="353">
        <v>16</v>
      </c>
      <c r="G113" s="229"/>
      <c r="H113" s="229"/>
      <c r="I113" s="229"/>
      <c r="J113" s="229"/>
      <c r="K113" s="229"/>
      <c r="L113" s="229"/>
      <c r="M113" s="229"/>
      <c r="N113" s="3"/>
    </row>
    <row r="114" spans="2:14" ht="14.1" customHeight="1" outlineLevel="1">
      <c r="B114" s="71"/>
      <c r="C114" s="50"/>
      <c r="D114" s="3"/>
      <c r="E114" s="3"/>
      <c r="F114" s="223"/>
      <c r="G114" s="229"/>
      <c r="H114" s="229"/>
      <c r="I114" s="229"/>
      <c r="J114" s="229"/>
      <c r="K114" s="229"/>
      <c r="L114" s="229"/>
      <c r="M114" s="229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ht="14.1" customHeight="1">
      <c r="C116" s="50"/>
      <c r="G116" s="3"/>
      <c r="H116" s="3"/>
      <c r="I116" s="3"/>
      <c r="J116" s="3"/>
      <c r="K116" s="3"/>
      <c r="L116" s="3"/>
      <c r="M116" s="3"/>
      <c r="N116" s="3"/>
    </row>
  </sheetData>
  <autoFilter ref="A1:M103"/>
  <phoneticPr fontId="0" type="noConversion"/>
  <pageMargins left="0.6692913385826772" right="0.55118110236220474" top="1.1811023622047245" bottom="1.0236220472440944" header="0.59055118110236227" footer="0.59055118110236227"/>
  <pageSetup paperSize="9" scale="90" fitToHeight="2" orientation="portrait" horizontalDpi="300" verticalDpi="300" r:id="rId1"/>
  <headerFooter alignWithMargins="0">
    <oddHeader>&amp;R&amp;"Book Antiqua,Κανονικά"2ο Εξάμηνο 2020-21</oddHeader>
    <oddFooter>&amp;R&amp;"Arial,Regular" &amp;P / &amp;N</oddFooter>
  </headerFooter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zoomScaleSheetLayoutView="10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E114" sqref="E114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44242</v>
      </c>
      <c r="F2" s="30" t="s">
        <v>13</v>
      </c>
      <c r="G2" s="31">
        <f>E2+1</f>
        <v>44243</v>
      </c>
      <c r="H2" s="30" t="s">
        <v>4</v>
      </c>
      <c r="I2" s="334">
        <f>G2+1</f>
        <v>44244</v>
      </c>
      <c r="J2" s="342" t="s">
        <v>17</v>
      </c>
      <c r="K2" s="31">
        <f>I2+1</f>
        <v>44245</v>
      </c>
      <c r="L2" s="30" t="s">
        <v>6</v>
      </c>
      <c r="M2" s="96">
        <f>K2+1</f>
        <v>44246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335"/>
      <c r="J3" s="343"/>
      <c r="K3" s="69"/>
      <c r="L3" s="68"/>
      <c r="M3" s="97"/>
    </row>
    <row r="4" spans="1:16" ht="14.1" customHeight="1" outlineLevel="1">
      <c r="A4" s="3">
        <v>1</v>
      </c>
      <c r="C4" s="21" t="s">
        <v>7</v>
      </c>
      <c r="D4" s="125" t="s">
        <v>25</v>
      </c>
      <c r="E4" s="126" t="s">
        <v>73</v>
      </c>
      <c r="F4" s="68"/>
      <c r="G4" s="69"/>
      <c r="H4" s="129" t="s">
        <v>25</v>
      </c>
      <c r="I4" s="336" t="s">
        <v>73</v>
      </c>
      <c r="J4" s="344" t="s">
        <v>27</v>
      </c>
      <c r="K4" s="131" t="s">
        <v>73</v>
      </c>
      <c r="L4" s="125" t="s">
        <v>25</v>
      </c>
      <c r="M4" s="126" t="s">
        <v>73</v>
      </c>
      <c r="N4" s="3"/>
    </row>
    <row r="5" spans="1:16" ht="14.1" customHeight="1" outlineLevel="1">
      <c r="A5" s="3">
        <v>1</v>
      </c>
      <c r="C5" s="21" t="s">
        <v>8</v>
      </c>
      <c r="D5" s="132" t="s">
        <v>28</v>
      </c>
      <c r="E5" s="133" t="s">
        <v>73</v>
      </c>
      <c r="F5" s="134" t="s">
        <v>29</v>
      </c>
      <c r="G5" s="135" t="s">
        <v>73</v>
      </c>
      <c r="H5" s="134" t="s">
        <v>29</v>
      </c>
      <c r="I5" s="337" t="s">
        <v>73</v>
      </c>
      <c r="J5" s="345" t="s">
        <v>30</v>
      </c>
      <c r="K5" s="137" t="s">
        <v>73</v>
      </c>
      <c r="L5" s="68"/>
      <c r="M5" s="69"/>
      <c r="N5" s="3"/>
    </row>
    <row r="6" spans="1:16" ht="14.1" customHeight="1" outlineLevel="1">
      <c r="A6" s="3">
        <v>1</v>
      </c>
      <c r="C6" s="21" t="s">
        <v>9</v>
      </c>
      <c r="D6" s="132" t="s">
        <v>28</v>
      </c>
      <c r="E6" s="138"/>
      <c r="F6" s="130" t="s">
        <v>27</v>
      </c>
      <c r="G6" s="131" t="s">
        <v>73</v>
      </c>
      <c r="H6" s="332" t="s">
        <v>77</v>
      </c>
      <c r="I6" s="332"/>
      <c r="J6" s="345" t="s">
        <v>30</v>
      </c>
      <c r="K6" s="137" t="s">
        <v>73</v>
      </c>
      <c r="L6" s="139" t="s">
        <v>30</v>
      </c>
      <c r="M6" s="137" t="s">
        <v>73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40" t="s">
        <v>28</v>
      </c>
      <c r="E7" s="141"/>
      <c r="F7" s="142" t="s">
        <v>64</v>
      </c>
      <c r="G7" s="143" t="s">
        <v>73</v>
      </c>
      <c r="H7" s="9"/>
      <c r="I7" s="338"/>
      <c r="J7" s="345" t="s">
        <v>30</v>
      </c>
      <c r="K7" s="137" t="s">
        <v>73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44249</v>
      </c>
      <c r="F8" s="30" t="s">
        <v>13</v>
      </c>
      <c r="G8" s="31">
        <f>E8+1</f>
        <v>44250</v>
      </c>
      <c r="H8" s="30" t="s">
        <v>4</v>
      </c>
      <c r="I8" s="334">
        <f>G8+1</f>
        <v>44251</v>
      </c>
      <c r="J8" s="342" t="s">
        <v>17</v>
      </c>
      <c r="K8" s="31">
        <f>I8+1</f>
        <v>44252</v>
      </c>
      <c r="L8" s="30" t="s">
        <v>6</v>
      </c>
      <c r="M8" s="96">
        <f>K8+1</f>
        <v>44253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335"/>
      <c r="J9" s="346"/>
      <c r="K9" s="69"/>
      <c r="L9" s="68"/>
      <c r="M9" s="97"/>
    </row>
    <row r="10" spans="1:16" ht="14.1" customHeight="1" outlineLevel="1">
      <c r="A10" s="3">
        <v>2</v>
      </c>
      <c r="C10" s="21" t="s">
        <v>7</v>
      </c>
      <c r="D10" s="125" t="s">
        <v>25</v>
      </c>
      <c r="E10" s="126" t="s">
        <v>73</v>
      </c>
      <c r="F10" s="68"/>
      <c r="G10" s="69"/>
      <c r="H10" s="129" t="s">
        <v>25</v>
      </c>
      <c r="I10" s="336" t="s">
        <v>73</v>
      </c>
      <c r="J10" s="344" t="s">
        <v>27</v>
      </c>
      <c r="K10" s="131" t="s">
        <v>73</v>
      </c>
      <c r="L10" s="125" t="s">
        <v>25</v>
      </c>
      <c r="M10" s="126" t="s">
        <v>73</v>
      </c>
      <c r="N10" s="3"/>
    </row>
    <row r="11" spans="1:16" ht="14.1" customHeight="1" outlineLevel="1">
      <c r="A11" s="3">
        <v>2</v>
      </c>
      <c r="C11" s="21" t="s">
        <v>8</v>
      </c>
      <c r="D11" s="132" t="s">
        <v>28</v>
      </c>
      <c r="E11" s="133" t="s">
        <v>73</v>
      </c>
      <c r="F11" s="134" t="s">
        <v>29</v>
      </c>
      <c r="G11" s="135" t="s">
        <v>73</v>
      </c>
      <c r="H11" s="134" t="s">
        <v>29</v>
      </c>
      <c r="I11" s="337" t="s">
        <v>73</v>
      </c>
      <c r="J11" s="345" t="s">
        <v>30</v>
      </c>
      <c r="K11" s="137" t="s">
        <v>73</v>
      </c>
      <c r="L11" s="68"/>
      <c r="M11" s="69"/>
      <c r="N11" s="3"/>
    </row>
    <row r="12" spans="1:16" ht="14.1" customHeight="1" outlineLevel="1">
      <c r="A12" s="3">
        <v>2</v>
      </c>
      <c r="C12" s="21" t="s">
        <v>9</v>
      </c>
      <c r="D12" s="132" t="s">
        <v>28</v>
      </c>
      <c r="E12" s="138"/>
      <c r="F12" s="130" t="s">
        <v>27</v>
      </c>
      <c r="G12" s="131" t="s">
        <v>73</v>
      </c>
      <c r="H12" s="332" t="s">
        <v>77</v>
      </c>
      <c r="I12" s="332"/>
      <c r="J12" s="345" t="s">
        <v>30</v>
      </c>
      <c r="K12" s="137" t="s">
        <v>73</v>
      </c>
      <c r="L12" s="139" t="s">
        <v>30</v>
      </c>
      <c r="M12" s="137" t="s">
        <v>73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40" t="s">
        <v>28</v>
      </c>
      <c r="E13" s="141"/>
      <c r="F13" s="142" t="s">
        <v>64</v>
      </c>
      <c r="G13" s="143" t="s">
        <v>73</v>
      </c>
      <c r="H13" s="9"/>
      <c r="I13" s="338"/>
      <c r="J13" s="345" t="s">
        <v>30</v>
      </c>
      <c r="K13" s="137" t="s">
        <v>73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44256</v>
      </c>
      <c r="F14" s="30" t="s">
        <v>13</v>
      </c>
      <c r="G14" s="31">
        <f>E14+1</f>
        <v>44257</v>
      </c>
      <c r="H14" s="30" t="s">
        <v>4</v>
      </c>
      <c r="I14" s="334">
        <f>G14+1</f>
        <v>44258</v>
      </c>
      <c r="J14" s="342" t="s">
        <v>17</v>
      </c>
      <c r="K14" s="31">
        <f>I14+1</f>
        <v>44259</v>
      </c>
      <c r="L14" s="30" t="s">
        <v>6</v>
      </c>
      <c r="M14" s="96">
        <f>K14+1</f>
        <v>44260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335"/>
      <c r="J15" s="346"/>
      <c r="K15" s="69"/>
      <c r="L15" s="68"/>
      <c r="M15" s="97"/>
      <c r="P15" s="72"/>
    </row>
    <row r="16" spans="1:16" ht="14.1" customHeight="1" outlineLevel="1">
      <c r="A16" s="3">
        <v>3</v>
      </c>
      <c r="C16" s="21" t="s">
        <v>7</v>
      </c>
      <c r="D16" s="125" t="s">
        <v>25</v>
      </c>
      <c r="E16" s="126" t="s">
        <v>73</v>
      </c>
      <c r="F16" s="127" t="s">
        <v>26</v>
      </c>
      <c r="G16" s="128" t="s">
        <v>73</v>
      </c>
      <c r="H16" s="129" t="s">
        <v>25</v>
      </c>
      <c r="I16" s="336" t="s">
        <v>73</v>
      </c>
      <c r="J16" s="344" t="s">
        <v>27</v>
      </c>
      <c r="K16" s="131" t="s">
        <v>73</v>
      </c>
      <c r="L16" s="125" t="s">
        <v>25</v>
      </c>
      <c r="M16" s="126" t="s">
        <v>73</v>
      </c>
      <c r="N16" s="86"/>
      <c r="O16" s="87"/>
      <c r="P16" s="6"/>
    </row>
    <row r="17" spans="1:17" ht="14.1" customHeight="1" outlineLevel="1">
      <c r="A17" s="3">
        <v>3</v>
      </c>
      <c r="C17" s="21" t="s">
        <v>8</v>
      </c>
      <c r="D17" s="132" t="s">
        <v>28</v>
      </c>
      <c r="E17" s="133" t="s">
        <v>73</v>
      </c>
      <c r="F17" s="134" t="s">
        <v>29</v>
      </c>
      <c r="G17" s="135" t="s">
        <v>73</v>
      </c>
      <c r="H17" s="134" t="s">
        <v>29</v>
      </c>
      <c r="I17" s="337" t="s">
        <v>73</v>
      </c>
      <c r="J17" s="345" t="s">
        <v>67</v>
      </c>
      <c r="K17" s="137" t="s">
        <v>73</v>
      </c>
      <c r="L17" s="127" t="s">
        <v>26</v>
      </c>
      <c r="M17" s="128" t="s">
        <v>73</v>
      </c>
      <c r="N17" s="88"/>
      <c r="O17" s="87"/>
      <c r="P17" s="39"/>
    </row>
    <row r="18" spans="1:17" ht="14.1" customHeight="1" outlineLevel="1">
      <c r="A18" s="3">
        <v>3</v>
      </c>
      <c r="C18" s="21" t="s">
        <v>9</v>
      </c>
      <c r="D18" s="132" t="s">
        <v>28</v>
      </c>
      <c r="E18" s="138"/>
      <c r="F18" s="130" t="s">
        <v>27</v>
      </c>
      <c r="G18" s="131" t="s">
        <v>73</v>
      </c>
      <c r="H18" s="332" t="s">
        <v>77</v>
      </c>
      <c r="I18" s="332"/>
      <c r="J18" s="345" t="s">
        <v>67</v>
      </c>
      <c r="K18" s="137" t="s">
        <v>73</v>
      </c>
      <c r="L18" s="136" t="s">
        <v>67</v>
      </c>
      <c r="M18" s="137" t="s">
        <v>73</v>
      </c>
      <c r="N18" s="89"/>
      <c r="O18" s="87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40" t="s">
        <v>28</v>
      </c>
      <c r="E19" s="141"/>
      <c r="F19" s="142" t="s">
        <v>64</v>
      </c>
      <c r="G19" s="143" t="s">
        <v>73</v>
      </c>
      <c r="H19" s="9"/>
      <c r="I19" s="338"/>
      <c r="J19" s="345" t="s">
        <v>67</v>
      </c>
      <c r="K19" s="137" t="s">
        <v>73</v>
      </c>
      <c r="N19" s="89"/>
      <c r="O19" s="87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44263</v>
      </c>
      <c r="F20" s="30" t="s">
        <v>13</v>
      </c>
      <c r="G20" s="31">
        <f>E20+1</f>
        <v>44264</v>
      </c>
      <c r="H20" s="30" t="s">
        <v>4</v>
      </c>
      <c r="I20" s="334">
        <f>G20+1</f>
        <v>44265</v>
      </c>
      <c r="J20" s="342" t="s">
        <v>17</v>
      </c>
      <c r="K20" s="31">
        <f>I20+1</f>
        <v>44266</v>
      </c>
      <c r="L20" s="30" t="s">
        <v>6</v>
      </c>
      <c r="M20" s="96">
        <f>K20+1</f>
        <v>44267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335"/>
      <c r="J21" s="346"/>
      <c r="K21" s="69"/>
      <c r="L21" s="68"/>
      <c r="M21" s="97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125" t="s">
        <v>25</v>
      </c>
      <c r="E22" s="126" t="s">
        <v>73</v>
      </c>
      <c r="F22" s="127" t="s">
        <v>26</v>
      </c>
      <c r="G22" s="128" t="s">
        <v>73</v>
      </c>
      <c r="H22" s="129" t="s">
        <v>25</v>
      </c>
      <c r="I22" s="336" t="s">
        <v>73</v>
      </c>
      <c r="J22" s="344" t="s">
        <v>27</v>
      </c>
      <c r="K22" s="131" t="s">
        <v>73</v>
      </c>
      <c r="L22" s="125" t="s">
        <v>25</v>
      </c>
      <c r="M22" s="126" t="s">
        <v>73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32" t="s">
        <v>28</v>
      </c>
      <c r="E23" s="133" t="s">
        <v>73</v>
      </c>
      <c r="F23" s="134" t="s">
        <v>29</v>
      </c>
      <c r="G23" s="135" t="s">
        <v>73</v>
      </c>
      <c r="H23" s="134" t="s">
        <v>29</v>
      </c>
      <c r="I23" s="337" t="s">
        <v>73</v>
      </c>
      <c r="J23" s="345" t="s">
        <v>30</v>
      </c>
      <c r="K23" s="137" t="s">
        <v>73</v>
      </c>
      <c r="L23" s="127" t="s">
        <v>26</v>
      </c>
      <c r="M23" s="128" t="s">
        <v>73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32" t="s">
        <v>28</v>
      </c>
      <c r="E24" s="138"/>
      <c r="F24" s="130" t="s">
        <v>27</v>
      </c>
      <c r="G24" s="131" t="s">
        <v>73</v>
      </c>
      <c r="H24" s="332" t="s">
        <v>77</v>
      </c>
      <c r="I24" s="332"/>
      <c r="J24" s="345" t="s">
        <v>30</v>
      </c>
      <c r="K24" s="137" t="s">
        <v>73</v>
      </c>
      <c r="L24" s="139" t="s">
        <v>30</v>
      </c>
      <c r="M24" s="137" t="s">
        <v>73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40" t="s">
        <v>28</v>
      </c>
      <c r="E25" s="141"/>
      <c r="F25" s="142" t="s">
        <v>64</v>
      </c>
      <c r="G25" s="143" t="s">
        <v>73</v>
      </c>
      <c r="H25" s="9"/>
      <c r="I25" s="338"/>
      <c r="J25" s="345" t="s">
        <v>30</v>
      </c>
      <c r="K25" s="137" t="s">
        <v>73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44270</v>
      </c>
      <c r="F26" s="30" t="s">
        <v>13</v>
      </c>
      <c r="G26" s="31">
        <f>E26+1</f>
        <v>44271</v>
      </c>
      <c r="H26" s="30" t="s">
        <v>4</v>
      </c>
      <c r="I26" s="334">
        <f>G26+1</f>
        <v>44272</v>
      </c>
      <c r="J26" s="342" t="s">
        <v>17</v>
      </c>
      <c r="K26" s="31">
        <f>I26+1</f>
        <v>44273</v>
      </c>
      <c r="L26" s="30" t="s">
        <v>6</v>
      </c>
      <c r="M26" s="96">
        <f>K26+1</f>
        <v>44274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335"/>
      <c r="J27" s="346"/>
      <c r="K27" s="69"/>
      <c r="L27" s="68"/>
      <c r="M27" s="97"/>
    </row>
    <row r="28" spans="1:17" ht="14.1" customHeight="1" outlineLevel="1">
      <c r="A28" s="3">
        <v>5</v>
      </c>
      <c r="C28" s="21" t="s">
        <v>7</v>
      </c>
      <c r="D28" s="86"/>
      <c r="E28" s="87"/>
      <c r="F28" s="127" t="s">
        <v>26</v>
      </c>
      <c r="G28" s="128" t="s">
        <v>73</v>
      </c>
      <c r="H28" s="129" t="s">
        <v>25</v>
      </c>
      <c r="I28" s="336" t="s">
        <v>73</v>
      </c>
      <c r="J28" s="344" t="s">
        <v>27</v>
      </c>
      <c r="K28" s="131" t="s">
        <v>73</v>
      </c>
      <c r="L28" s="125" t="s">
        <v>25</v>
      </c>
      <c r="M28" s="126" t="s">
        <v>73</v>
      </c>
      <c r="N28" s="3"/>
    </row>
    <row r="29" spans="1:17" ht="14.1" customHeight="1" outlineLevel="1">
      <c r="A29" s="3">
        <v>5</v>
      </c>
      <c r="C29" s="21" t="s">
        <v>8</v>
      </c>
      <c r="D29" s="88" t="s">
        <v>18</v>
      </c>
      <c r="E29" s="87"/>
      <c r="F29" s="134" t="s">
        <v>29</v>
      </c>
      <c r="G29" s="135" t="s">
        <v>73</v>
      </c>
      <c r="H29" s="134" t="s">
        <v>29</v>
      </c>
      <c r="I29" s="337" t="s">
        <v>73</v>
      </c>
      <c r="J29" s="345" t="s">
        <v>30</v>
      </c>
      <c r="K29" s="137" t="s">
        <v>73</v>
      </c>
      <c r="L29" s="127" t="s">
        <v>26</v>
      </c>
      <c r="M29" s="128" t="s">
        <v>73</v>
      </c>
      <c r="N29" s="3"/>
    </row>
    <row r="30" spans="1:17" ht="14.1" customHeight="1" outlineLevel="1">
      <c r="A30" s="3">
        <v>5</v>
      </c>
      <c r="C30" s="21" t="s">
        <v>9</v>
      </c>
      <c r="D30" s="89"/>
      <c r="E30" s="87"/>
      <c r="F30" s="130" t="s">
        <v>27</v>
      </c>
      <c r="G30" s="131" t="s">
        <v>73</v>
      </c>
      <c r="H30" s="332" t="s">
        <v>77</v>
      </c>
      <c r="I30" s="332"/>
      <c r="J30" s="345" t="s">
        <v>30</v>
      </c>
      <c r="K30" s="137" t="s">
        <v>73</v>
      </c>
      <c r="L30" s="136" t="s">
        <v>67</v>
      </c>
      <c r="M30" s="137" t="s">
        <v>73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89"/>
      <c r="E31" s="87"/>
      <c r="F31" s="142" t="s">
        <v>64</v>
      </c>
      <c r="G31" s="143" t="s">
        <v>73</v>
      </c>
      <c r="H31" s="9"/>
      <c r="I31" s="338"/>
      <c r="J31" s="345" t="s">
        <v>30</v>
      </c>
      <c r="K31" s="137" t="s">
        <v>73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44277</v>
      </c>
      <c r="F32" s="30" t="s">
        <v>13</v>
      </c>
      <c r="G32" s="31">
        <f>E32+1</f>
        <v>44278</v>
      </c>
      <c r="H32" s="30" t="s">
        <v>4</v>
      </c>
      <c r="I32" s="334">
        <f>G32+1</f>
        <v>44279</v>
      </c>
      <c r="J32" s="342" t="s">
        <v>17</v>
      </c>
      <c r="K32" s="31">
        <f>I32+1</f>
        <v>44280</v>
      </c>
      <c r="L32" s="30" t="s">
        <v>6</v>
      </c>
      <c r="M32" s="96">
        <f>K32+1</f>
        <v>44281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335"/>
      <c r="J33" s="346"/>
      <c r="K33" s="69"/>
      <c r="L33" s="68"/>
      <c r="M33" s="97"/>
    </row>
    <row r="34" spans="1:16" ht="14.1" customHeight="1" outlineLevel="1">
      <c r="A34" s="3">
        <v>6</v>
      </c>
      <c r="C34" s="21" t="s">
        <v>7</v>
      </c>
      <c r="D34" s="125" t="s">
        <v>25</v>
      </c>
      <c r="E34" s="126" t="s">
        <v>73</v>
      </c>
      <c r="F34" s="68"/>
      <c r="G34" s="69"/>
      <c r="H34" s="129" t="s">
        <v>25</v>
      </c>
      <c r="I34" s="336" t="s">
        <v>73</v>
      </c>
      <c r="J34" s="86"/>
      <c r="K34" s="87"/>
      <c r="L34" s="125" t="s">
        <v>25</v>
      </c>
      <c r="M34" s="126" t="s">
        <v>73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32" t="s">
        <v>28</v>
      </c>
      <c r="E35" s="133" t="s">
        <v>73</v>
      </c>
      <c r="F35" s="134" t="s">
        <v>29</v>
      </c>
      <c r="G35" s="135" t="s">
        <v>73</v>
      </c>
      <c r="H35" s="134" t="s">
        <v>29</v>
      </c>
      <c r="I35" s="337" t="s">
        <v>73</v>
      </c>
      <c r="J35" s="347" t="s">
        <v>18</v>
      </c>
      <c r="K35" s="87"/>
      <c r="L35" s="127" t="s">
        <v>26</v>
      </c>
      <c r="M35" s="128" t="s">
        <v>73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32" t="s">
        <v>28</v>
      </c>
      <c r="E36" s="138"/>
      <c r="F36" s="130" t="s">
        <v>27</v>
      </c>
      <c r="G36" s="131" t="s">
        <v>73</v>
      </c>
      <c r="H36" s="332" t="s">
        <v>77</v>
      </c>
      <c r="I36" s="332"/>
      <c r="J36" s="89"/>
      <c r="K36" s="87"/>
      <c r="L36" s="136" t="s">
        <v>67</v>
      </c>
      <c r="M36" s="137" t="s">
        <v>73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40" t="s">
        <v>28</v>
      </c>
      <c r="E37" s="141"/>
      <c r="F37" s="142" t="s">
        <v>64</v>
      </c>
      <c r="G37" s="143" t="s">
        <v>73</v>
      </c>
      <c r="H37" s="9"/>
      <c r="I37" s="338"/>
      <c r="J37" s="89"/>
      <c r="K37" s="87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44284</v>
      </c>
      <c r="F38" s="30" t="s">
        <v>13</v>
      </c>
      <c r="G38" s="31">
        <f>E38+1</f>
        <v>44285</v>
      </c>
      <c r="H38" s="30" t="s">
        <v>4</v>
      </c>
      <c r="I38" s="334">
        <f>G38+1</f>
        <v>44286</v>
      </c>
      <c r="J38" s="342" t="s">
        <v>17</v>
      </c>
      <c r="K38" s="31">
        <f>I38+1</f>
        <v>44287</v>
      </c>
      <c r="L38" s="30" t="s">
        <v>6</v>
      </c>
      <c r="M38" s="96">
        <f>K38+1</f>
        <v>44288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335"/>
      <c r="J39" s="346"/>
      <c r="K39" s="69"/>
      <c r="L39" s="68"/>
      <c r="M39" s="97"/>
    </row>
    <row r="40" spans="1:16" ht="14.1" customHeight="1" outlineLevel="1">
      <c r="A40" s="3">
        <v>7</v>
      </c>
      <c r="C40" s="21" t="s">
        <v>7</v>
      </c>
      <c r="D40" s="125" t="s">
        <v>25</v>
      </c>
      <c r="E40" s="126" t="s">
        <v>73</v>
      </c>
      <c r="F40" s="127" t="s">
        <v>26</v>
      </c>
      <c r="G40" s="128" t="s">
        <v>73</v>
      </c>
      <c r="H40" s="125" t="s">
        <v>25</v>
      </c>
      <c r="I40" s="336" t="s">
        <v>73</v>
      </c>
      <c r="J40" s="344" t="s">
        <v>27</v>
      </c>
      <c r="K40" s="131" t="s">
        <v>73</v>
      </c>
      <c r="L40" s="125" t="s">
        <v>25</v>
      </c>
      <c r="M40" s="126" t="s">
        <v>73</v>
      </c>
      <c r="N40" s="3"/>
    </row>
    <row r="41" spans="1:16" ht="14.1" customHeight="1" outlineLevel="1">
      <c r="A41" s="3">
        <v>7</v>
      </c>
      <c r="C41" s="21" t="s">
        <v>8</v>
      </c>
      <c r="D41" s="132" t="s">
        <v>28</v>
      </c>
      <c r="E41" s="133" t="s">
        <v>73</v>
      </c>
      <c r="F41" s="176" t="s">
        <v>29</v>
      </c>
      <c r="G41" s="135" t="s">
        <v>73</v>
      </c>
      <c r="H41" s="176" t="s">
        <v>29</v>
      </c>
      <c r="I41" s="337" t="s">
        <v>73</v>
      </c>
      <c r="J41" s="345" t="s">
        <v>30</v>
      </c>
      <c r="K41" s="137" t="s">
        <v>73</v>
      </c>
      <c r="L41" s="127" t="s">
        <v>26</v>
      </c>
      <c r="M41" s="128" t="s">
        <v>73</v>
      </c>
      <c r="N41" s="3"/>
    </row>
    <row r="42" spans="1:16" ht="14.1" customHeight="1" outlineLevel="1">
      <c r="A42" s="3">
        <v>7</v>
      </c>
      <c r="C42" s="21" t="s">
        <v>9</v>
      </c>
      <c r="D42" s="132" t="s">
        <v>28</v>
      </c>
      <c r="E42" s="138"/>
      <c r="F42" s="175" t="s">
        <v>27</v>
      </c>
      <c r="G42" s="131" t="s">
        <v>73</v>
      </c>
      <c r="H42" s="332" t="s">
        <v>77</v>
      </c>
      <c r="I42" s="332"/>
      <c r="J42" s="345" t="s">
        <v>30</v>
      </c>
      <c r="K42" s="137" t="s">
        <v>73</v>
      </c>
      <c r="L42" s="139" t="s">
        <v>30</v>
      </c>
      <c r="M42" s="137" t="s">
        <v>73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40" t="s">
        <v>28</v>
      </c>
      <c r="E43" s="141"/>
      <c r="F43" s="142" t="s">
        <v>64</v>
      </c>
      <c r="G43" s="177" t="s">
        <v>73</v>
      </c>
      <c r="H43" s="85"/>
      <c r="I43" s="339"/>
      <c r="J43" s="348" t="s">
        <v>30</v>
      </c>
      <c r="K43" s="178" t="s">
        <v>73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44291</v>
      </c>
      <c r="F44" s="30" t="s">
        <v>13</v>
      </c>
      <c r="G44" s="31">
        <f>E44+1</f>
        <v>44292</v>
      </c>
      <c r="H44" s="30" t="s">
        <v>4</v>
      </c>
      <c r="I44" s="334">
        <f>G44+1</f>
        <v>44293</v>
      </c>
      <c r="J44" s="342" t="s">
        <v>17</v>
      </c>
      <c r="K44" s="31">
        <f>I44+1</f>
        <v>44294</v>
      </c>
      <c r="L44" s="30" t="s">
        <v>6</v>
      </c>
      <c r="M44" s="96">
        <f>K44+1</f>
        <v>44295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335"/>
      <c r="J45" s="346"/>
      <c r="K45" s="69"/>
      <c r="L45" s="68"/>
      <c r="M45" s="97"/>
      <c r="O45" s="38"/>
      <c r="P45" s="39"/>
    </row>
    <row r="46" spans="1:16" ht="14.1" customHeight="1" outlineLevel="1">
      <c r="A46" s="3">
        <v>8</v>
      </c>
      <c r="C46" s="21" t="s">
        <v>7</v>
      </c>
      <c r="D46" s="125" t="s">
        <v>25</v>
      </c>
      <c r="E46" s="126" t="s">
        <v>73</v>
      </c>
      <c r="F46" s="127" t="s">
        <v>26</v>
      </c>
      <c r="G46" s="128" t="s">
        <v>73</v>
      </c>
      <c r="H46" s="125" t="s">
        <v>25</v>
      </c>
      <c r="I46" s="336" t="s">
        <v>73</v>
      </c>
      <c r="J46" s="344" t="s">
        <v>27</v>
      </c>
      <c r="K46" s="131" t="s">
        <v>73</v>
      </c>
      <c r="L46" s="125" t="s">
        <v>25</v>
      </c>
      <c r="M46" s="126" t="s">
        <v>73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132" t="s">
        <v>28</v>
      </c>
      <c r="E47" s="133" t="s">
        <v>73</v>
      </c>
      <c r="F47" s="176" t="s">
        <v>29</v>
      </c>
      <c r="G47" s="135" t="s">
        <v>73</v>
      </c>
      <c r="H47" s="176" t="s">
        <v>29</v>
      </c>
      <c r="I47" s="337" t="s">
        <v>73</v>
      </c>
      <c r="J47" s="345" t="s">
        <v>67</v>
      </c>
      <c r="K47" s="137" t="s">
        <v>73</v>
      </c>
      <c r="L47" s="127" t="s">
        <v>26</v>
      </c>
      <c r="M47" s="128" t="s">
        <v>73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132" t="s">
        <v>28</v>
      </c>
      <c r="E48" s="138"/>
      <c r="F48" s="175" t="s">
        <v>27</v>
      </c>
      <c r="G48" s="131" t="s">
        <v>73</v>
      </c>
      <c r="H48" s="9"/>
      <c r="I48" s="338"/>
      <c r="J48" s="345" t="s">
        <v>67</v>
      </c>
      <c r="K48" s="137" t="s">
        <v>73</v>
      </c>
      <c r="L48" s="136" t="s">
        <v>67</v>
      </c>
      <c r="M48" s="137" t="s">
        <v>73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40" t="s">
        <v>28</v>
      </c>
      <c r="E49" s="141"/>
      <c r="F49" s="142" t="s">
        <v>64</v>
      </c>
      <c r="G49" s="177" t="s">
        <v>73</v>
      </c>
      <c r="H49" s="85"/>
      <c r="I49" s="339"/>
      <c r="J49" s="345" t="s">
        <v>67</v>
      </c>
      <c r="K49" s="178" t="s">
        <v>73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44298</v>
      </c>
      <c r="F50" s="30" t="s">
        <v>13</v>
      </c>
      <c r="G50" s="31">
        <f>E50+1</f>
        <v>44299</v>
      </c>
      <c r="H50" s="30" t="s">
        <v>4</v>
      </c>
      <c r="I50" s="334">
        <f>G50+1</f>
        <v>44300</v>
      </c>
      <c r="J50" s="342" t="s">
        <v>17</v>
      </c>
      <c r="K50" s="31">
        <f>I50+1</f>
        <v>44301</v>
      </c>
      <c r="L50" s="30" t="s">
        <v>6</v>
      </c>
      <c r="M50" s="96">
        <f>K50+1</f>
        <v>44302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335"/>
      <c r="J51" s="346"/>
      <c r="K51" s="69"/>
      <c r="L51" s="68"/>
      <c r="M51" s="97"/>
    </row>
    <row r="52" spans="1:18" ht="14.1" customHeight="1" outlineLevel="1">
      <c r="A52" s="3">
        <v>9</v>
      </c>
      <c r="C52" s="21" t="s">
        <v>7</v>
      </c>
      <c r="D52" s="125" t="s">
        <v>25</v>
      </c>
      <c r="E52" s="126" t="s">
        <v>73</v>
      </c>
      <c r="F52" s="127" t="s">
        <v>26</v>
      </c>
      <c r="G52" s="128" t="s">
        <v>73</v>
      </c>
      <c r="H52" s="125" t="s">
        <v>25</v>
      </c>
      <c r="I52" s="336" t="s">
        <v>73</v>
      </c>
      <c r="J52" s="344" t="s">
        <v>27</v>
      </c>
      <c r="K52" s="131" t="s">
        <v>73</v>
      </c>
      <c r="L52" s="125" t="s">
        <v>25</v>
      </c>
      <c r="M52" s="126" t="s">
        <v>73</v>
      </c>
    </row>
    <row r="53" spans="1:18" ht="14.1" customHeight="1" outlineLevel="1">
      <c r="A53" s="3">
        <v>9</v>
      </c>
      <c r="C53" s="21" t="s">
        <v>8</v>
      </c>
      <c r="D53" s="132" t="s">
        <v>28</v>
      </c>
      <c r="E53" s="133" t="s">
        <v>73</v>
      </c>
      <c r="F53" s="176" t="s">
        <v>29</v>
      </c>
      <c r="G53" s="135" t="s">
        <v>73</v>
      </c>
      <c r="H53" s="176" t="s">
        <v>29</v>
      </c>
      <c r="I53" s="337" t="s">
        <v>73</v>
      </c>
      <c r="J53" s="345" t="s">
        <v>30</v>
      </c>
      <c r="K53" s="137" t="s">
        <v>73</v>
      </c>
      <c r="L53" s="127" t="s">
        <v>26</v>
      </c>
      <c r="M53" s="128" t="s">
        <v>73</v>
      </c>
    </row>
    <row r="54" spans="1:18" ht="14.1" customHeight="1" outlineLevel="1">
      <c r="A54" s="3">
        <v>9</v>
      </c>
      <c r="C54" s="21" t="s">
        <v>9</v>
      </c>
      <c r="D54" s="132" t="s">
        <v>28</v>
      </c>
      <c r="E54" s="138"/>
      <c r="F54" s="175" t="s">
        <v>27</v>
      </c>
      <c r="G54" s="131" t="s">
        <v>73</v>
      </c>
      <c r="H54" s="332" t="s">
        <v>77</v>
      </c>
      <c r="I54" s="332"/>
      <c r="J54" s="345" t="s">
        <v>30</v>
      </c>
      <c r="K54" s="137" t="s">
        <v>73</v>
      </c>
      <c r="L54" s="139" t="s">
        <v>30</v>
      </c>
      <c r="M54" s="137" t="s">
        <v>73</v>
      </c>
    </row>
    <row r="55" spans="1:18" s="3" customFormat="1" ht="14.1" customHeight="1" outlineLevel="1">
      <c r="A55" s="3">
        <v>9</v>
      </c>
      <c r="B55" s="122"/>
      <c r="C55" s="173" t="s">
        <v>10</v>
      </c>
      <c r="D55" s="140" t="s">
        <v>28</v>
      </c>
      <c r="E55" s="141"/>
      <c r="F55" s="219" t="s">
        <v>70</v>
      </c>
      <c r="G55" s="220" t="s">
        <v>73</v>
      </c>
      <c r="H55" s="85"/>
      <c r="I55" s="339"/>
      <c r="J55" s="348" t="s">
        <v>30</v>
      </c>
      <c r="K55" s="178" t="s">
        <v>73</v>
      </c>
      <c r="L55" s="219" t="s">
        <v>70</v>
      </c>
      <c r="M55" s="220" t="s">
        <v>73</v>
      </c>
    </row>
    <row r="56" spans="1:18" s="11" customFormat="1" ht="14.1" customHeight="1" outlineLevel="2">
      <c r="A56" s="27">
        <v>10</v>
      </c>
      <c r="B56" s="28">
        <v>10</v>
      </c>
      <c r="C56" s="29" t="s">
        <v>2</v>
      </c>
      <c r="D56" s="30" t="s">
        <v>3</v>
      </c>
      <c r="E56" s="31">
        <f>E50+7</f>
        <v>44305</v>
      </c>
      <c r="F56" s="30" t="s">
        <v>13</v>
      </c>
      <c r="G56" s="31">
        <f>E56+1</f>
        <v>44306</v>
      </c>
      <c r="H56" s="30" t="s">
        <v>4</v>
      </c>
      <c r="I56" s="334">
        <f>G56+1</f>
        <v>44307</v>
      </c>
      <c r="J56" s="342" t="s">
        <v>17</v>
      </c>
      <c r="K56" s="31">
        <f>I56+1</f>
        <v>44308</v>
      </c>
      <c r="L56" s="30" t="s">
        <v>6</v>
      </c>
      <c r="M56" s="96">
        <f>K56+1</f>
        <v>44309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335"/>
      <c r="J57" s="346"/>
      <c r="K57" s="69"/>
      <c r="L57" s="68"/>
      <c r="M57" s="97"/>
    </row>
    <row r="58" spans="1:18" ht="14.1" customHeight="1" outlineLevel="1">
      <c r="A58" s="3">
        <v>10</v>
      </c>
      <c r="C58" s="21" t="s">
        <v>7</v>
      </c>
      <c r="D58" s="125" t="s">
        <v>25</v>
      </c>
      <c r="E58" s="126" t="s">
        <v>73</v>
      </c>
      <c r="F58" s="127" t="s">
        <v>26</v>
      </c>
      <c r="G58" s="128" t="s">
        <v>73</v>
      </c>
      <c r="H58" s="125" t="s">
        <v>25</v>
      </c>
      <c r="I58" s="336" t="s">
        <v>73</v>
      </c>
      <c r="J58" s="344" t="s">
        <v>27</v>
      </c>
      <c r="K58" s="131" t="s">
        <v>73</v>
      </c>
      <c r="L58" s="125" t="s">
        <v>25</v>
      </c>
      <c r="M58" s="126" t="s">
        <v>73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32" t="s">
        <v>28</v>
      </c>
      <c r="E59" s="133" t="s">
        <v>73</v>
      </c>
      <c r="F59" s="176" t="s">
        <v>29</v>
      </c>
      <c r="G59" s="135" t="s">
        <v>73</v>
      </c>
      <c r="H59" s="176" t="s">
        <v>29</v>
      </c>
      <c r="I59" s="337" t="s">
        <v>73</v>
      </c>
      <c r="J59" s="345" t="s">
        <v>67</v>
      </c>
      <c r="K59" s="137" t="s">
        <v>73</v>
      </c>
      <c r="L59" s="68"/>
      <c r="M59" s="69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32" t="s">
        <v>28</v>
      </c>
      <c r="E60" s="138"/>
      <c r="F60" s="175" t="s">
        <v>27</v>
      </c>
      <c r="G60" s="131" t="s">
        <v>73</v>
      </c>
      <c r="H60" s="332" t="s">
        <v>77</v>
      </c>
      <c r="I60" s="332"/>
      <c r="J60" s="345" t="s">
        <v>67</v>
      </c>
      <c r="K60" s="137" t="s">
        <v>73</v>
      </c>
      <c r="L60" s="136" t="s">
        <v>67</v>
      </c>
      <c r="M60" s="137" t="s">
        <v>73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40" t="s">
        <v>28</v>
      </c>
      <c r="E61" s="141"/>
      <c r="F61" s="219" t="s">
        <v>70</v>
      </c>
      <c r="G61" s="220" t="s">
        <v>73</v>
      </c>
      <c r="H61" s="85"/>
      <c r="I61" s="339"/>
      <c r="J61" s="345" t="s">
        <v>67</v>
      </c>
      <c r="K61" s="178" t="s">
        <v>73</v>
      </c>
      <c r="L61" s="219" t="s">
        <v>70</v>
      </c>
      <c r="M61" s="220" t="s">
        <v>73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44312</v>
      </c>
      <c r="F62" s="30" t="s">
        <v>13</v>
      </c>
      <c r="G62" s="31">
        <f>E62+1</f>
        <v>44313</v>
      </c>
      <c r="H62" s="30" t="s">
        <v>4</v>
      </c>
      <c r="I62" s="334">
        <f>G62+1</f>
        <v>44314</v>
      </c>
      <c r="J62" s="342" t="s">
        <v>17</v>
      </c>
      <c r="K62" s="31">
        <f>I62+1</f>
        <v>44315</v>
      </c>
      <c r="L62" s="30" t="s">
        <v>6</v>
      </c>
      <c r="M62" s="96">
        <f>K62+1</f>
        <v>44316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335"/>
      <c r="J63" s="346"/>
      <c r="K63" s="69"/>
      <c r="L63" s="68"/>
      <c r="M63" s="97"/>
    </row>
    <row r="64" spans="1:18" ht="14.1" customHeight="1" outlineLevel="1">
      <c r="A64" s="3">
        <v>0</v>
      </c>
      <c r="C64" s="21" t="s">
        <v>7</v>
      </c>
      <c r="D64" s="86"/>
      <c r="E64" s="87"/>
      <c r="F64" s="86"/>
      <c r="G64" s="87"/>
      <c r="H64" s="86"/>
      <c r="I64" s="340"/>
      <c r="J64" s="86"/>
      <c r="K64" s="87"/>
      <c r="L64" s="86"/>
      <c r="M64" s="99"/>
      <c r="N64" s="3"/>
    </row>
    <row r="65" spans="1:15" ht="14.1" customHeight="1" outlineLevel="1">
      <c r="A65" s="3">
        <v>0</v>
      </c>
      <c r="C65" s="21" t="s">
        <v>8</v>
      </c>
      <c r="D65" s="88" t="s">
        <v>18</v>
      </c>
      <c r="E65" s="87"/>
      <c r="F65" s="88" t="s">
        <v>18</v>
      </c>
      <c r="G65" s="87"/>
      <c r="H65" s="88" t="s">
        <v>18</v>
      </c>
      <c r="I65" s="340"/>
      <c r="J65" s="347" t="s">
        <v>18</v>
      </c>
      <c r="K65" s="87"/>
      <c r="L65" s="88" t="s">
        <v>18</v>
      </c>
      <c r="M65" s="99"/>
      <c r="N65" s="3"/>
    </row>
    <row r="66" spans="1:15" ht="14.1" customHeight="1" outlineLevel="1">
      <c r="A66" s="3">
        <v>0</v>
      </c>
      <c r="C66" s="21" t="s">
        <v>9</v>
      </c>
      <c r="D66" s="89"/>
      <c r="E66" s="87"/>
      <c r="F66" s="89"/>
      <c r="G66" s="87"/>
      <c r="H66" s="89"/>
      <c r="I66" s="340"/>
      <c r="J66" s="89"/>
      <c r="K66" s="87"/>
      <c r="L66" s="89"/>
      <c r="M66" s="99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89"/>
      <c r="E67" s="87"/>
      <c r="F67" s="89"/>
      <c r="G67" s="87"/>
      <c r="H67" s="89"/>
      <c r="I67" s="340"/>
      <c r="J67" s="89"/>
      <c r="K67" s="87"/>
      <c r="L67" s="89"/>
      <c r="M67" s="99"/>
    </row>
    <row r="68" spans="1:15" s="11" customFormat="1" ht="14.1" customHeight="1" outlineLevel="2">
      <c r="A68" s="27">
        <v>0</v>
      </c>
      <c r="B68" s="28">
        <v>0</v>
      </c>
      <c r="C68" s="29" t="s">
        <v>2</v>
      </c>
      <c r="D68" s="30" t="s">
        <v>3</v>
      </c>
      <c r="E68" s="31">
        <f>E62+7</f>
        <v>44319</v>
      </c>
      <c r="F68" s="30" t="s">
        <v>13</v>
      </c>
      <c r="G68" s="31">
        <f>E68+1</f>
        <v>44320</v>
      </c>
      <c r="H68" s="30" t="s">
        <v>4</v>
      </c>
      <c r="I68" s="334">
        <f>G68+1</f>
        <v>44321</v>
      </c>
      <c r="J68" s="342" t="s">
        <v>17</v>
      </c>
      <c r="K68" s="31">
        <f>I68+1</f>
        <v>44322</v>
      </c>
      <c r="L68" s="30" t="s">
        <v>6</v>
      </c>
      <c r="M68" s="96">
        <f>K68+1</f>
        <v>44323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335"/>
      <c r="J69" s="346"/>
      <c r="K69" s="69"/>
      <c r="L69" s="68"/>
      <c r="M69" s="97"/>
    </row>
    <row r="70" spans="1:15" ht="14.1" customHeight="1" outlineLevel="1">
      <c r="A70" s="3">
        <v>0</v>
      </c>
      <c r="C70" s="21" t="s">
        <v>7</v>
      </c>
      <c r="D70" s="86"/>
      <c r="E70" s="87"/>
      <c r="F70" s="86"/>
      <c r="G70" s="87"/>
      <c r="H70" s="86"/>
      <c r="I70" s="340"/>
      <c r="J70" s="86"/>
      <c r="K70" s="87"/>
      <c r="L70" s="86"/>
      <c r="M70" s="99"/>
    </row>
    <row r="71" spans="1:15" ht="14.1" customHeight="1" outlineLevel="1">
      <c r="A71" s="3">
        <v>0</v>
      </c>
      <c r="C71" s="21" t="s">
        <v>8</v>
      </c>
      <c r="D71" s="88" t="s">
        <v>18</v>
      </c>
      <c r="E71" s="87"/>
      <c r="F71" s="88" t="s">
        <v>18</v>
      </c>
      <c r="G71" s="87"/>
      <c r="H71" s="88" t="s">
        <v>18</v>
      </c>
      <c r="I71" s="340"/>
      <c r="J71" s="347" t="s">
        <v>18</v>
      </c>
      <c r="K71" s="87"/>
      <c r="L71" s="88" t="s">
        <v>18</v>
      </c>
      <c r="M71" s="99"/>
    </row>
    <row r="72" spans="1:15" ht="14.1" customHeight="1" outlineLevel="1">
      <c r="A72" s="3">
        <v>0</v>
      </c>
      <c r="C72" s="21" t="s">
        <v>9</v>
      </c>
      <c r="D72" s="89"/>
      <c r="E72" s="87"/>
      <c r="F72" s="89"/>
      <c r="G72" s="87"/>
      <c r="H72" s="89"/>
      <c r="I72" s="340"/>
      <c r="J72" s="89"/>
      <c r="K72" s="87"/>
      <c r="L72" s="89"/>
      <c r="M72" s="99"/>
    </row>
    <row r="73" spans="1:15" s="3" customFormat="1" ht="14.1" customHeight="1" outlineLevel="1">
      <c r="A73" s="3">
        <v>0</v>
      </c>
      <c r="B73" s="16"/>
      <c r="C73" s="21" t="s">
        <v>10</v>
      </c>
      <c r="D73" s="89"/>
      <c r="E73" s="87"/>
      <c r="F73" s="89"/>
      <c r="G73" s="87"/>
      <c r="H73" s="89"/>
      <c r="I73" s="340"/>
      <c r="J73" s="89"/>
      <c r="K73" s="87"/>
      <c r="L73" s="89"/>
      <c r="M73" s="99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44326</v>
      </c>
      <c r="F74" s="30" t="s">
        <v>13</v>
      </c>
      <c r="G74" s="31">
        <f>E74+1</f>
        <v>44327</v>
      </c>
      <c r="H74" s="30" t="s">
        <v>4</v>
      </c>
      <c r="I74" s="334">
        <f>G74+1</f>
        <v>44328</v>
      </c>
      <c r="J74" s="342" t="s">
        <v>17</v>
      </c>
      <c r="K74" s="31">
        <f>I74+1</f>
        <v>44329</v>
      </c>
      <c r="L74" s="30" t="s">
        <v>6</v>
      </c>
      <c r="M74" s="96">
        <f>K74+1</f>
        <v>44330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335"/>
      <c r="J75" s="346"/>
      <c r="K75" s="69"/>
      <c r="L75" s="68"/>
      <c r="M75" s="97"/>
    </row>
    <row r="76" spans="1:15" ht="14.1" customHeight="1" outlineLevel="1">
      <c r="A76" s="3">
        <v>11</v>
      </c>
      <c r="C76" s="21" t="s">
        <v>7</v>
      </c>
      <c r="D76" s="125" t="s">
        <v>25</v>
      </c>
      <c r="E76" s="126" t="s">
        <v>73</v>
      </c>
      <c r="F76" s="127" t="s">
        <v>26</v>
      </c>
      <c r="G76" s="128" t="s">
        <v>73</v>
      </c>
      <c r="H76" s="129" t="s">
        <v>25</v>
      </c>
      <c r="I76" s="336" t="s">
        <v>73</v>
      </c>
      <c r="J76" s="344" t="s">
        <v>27</v>
      </c>
      <c r="K76" s="131" t="s">
        <v>73</v>
      </c>
      <c r="L76" s="125" t="s">
        <v>25</v>
      </c>
      <c r="M76" s="126" t="s">
        <v>73</v>
      </c>
    </row>
    <row r="77" spans="1:15" ht="14.1" customHeight="1" outlineLevel="1">
      <c r="A77" s="3">
        <v>11</v>
      </c>
      <c r="C77" s="21" t="s">
        <v>8</v>
      </c>
      <c r="D77" s="132" t="s">
        <v>28</v>
      </c>
      <c r="E77" s="133" t="s">
        <v>73</v>
      </c>
      <c r="F77" s="134" t="s">
        <v>29</v>
      </c>
      <c r="G77" s="135" t="s">
        <v>73</v>
      </c>
      <c r="H77" s="134" t="s">
        <v>29</v>
      </c>
      <c r="I77" s="337" t="s">
        <v>73</v>
      </c>
      <c r="J77" s="345" t="s">
        <v>30</v>
      </c>
      <c r="K77" s="137" t="s">
        <v>73</v>
      </c>
      <c r="L77" s="68"/>
      <c r="M77" s="69"/>
    </row>
    <row r="78" spans="1:15" ht="14.1" customHeight="1" outlineLevel="1">
      <c r="A78" s="3">
        <v>11</v>
      </c>
      <c r="C78" s="21" t="s">
        <v>9</v>
      </c>
      <c r="D78" s="132" t="s">
        <v>28</v>
      </c>
      <c r="E78" s="138"/>
      <c r="F78" s="130" t="s">
        <v>27</v>
      </c>
      <c r="G78" s="131" t="s">
        <v>73</v>
      </c>
      <c r="H78" s="332" t="s">
        <v>77</v>
      </c>
      <c r="I78" s="332"/>
      <c r="J78" s="345" t="s">
        <v>30</v>
      </c>
      <c r="K78" s="137" t="s">
        <v>73</v>
      </c>
      <c r="L78" s="139" t="s">
        <v>30</v>
      </c>
      <c r="M78" s="137" t="s">
        <v>73</v>
      </c>
      <c r="O78" s="20"/>
    </row>
    <row r="79" spans="1:15" ht="14.1" customHeight="1" outlineLevel="1">
      <c r="A79" s="3">
        <v>11</v>
      </c>
      <c r="C79" s="21" t="s">
        <v>10</v>
      </c>
      <c r="D79" s="140" t="s">
        <v>28</v>
      </c>
      <c r="E79" s="141"/>
      <c r="F79" s="219" t="s">
        <v>70</v>
      </c>
      <c r="G79" s="220" t="s">
        <v>73</v>
      </c>
      <c r="H79" s="9"/>
      <c r="I79" s="338"/>
      <c r="J79" s="348" t="s">
        <v>30</v>
      </c>
      <c r="K79" s="178" t="s">
        <v>73</v>
      </c>
      <c r="L79" s="219" t="s">
        <v>70</v>
      </c>
      <c r="M79" s="220" t="s">
        <v>73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44333</v>
      </c>
      <c r="F80" s="30" t="s">
        <v>13</v>
      </c>
      <c r="G80" s="31">
        <f>E80+1</f>
        <v>44334</v>
      </c>
      <c r="H80" s="30" t="s">
        <v>4</v>
      </c>
      <c r="I80" s="334">
        <f>G80+1</f>
        <v>44335</v>
      </c>
      <c r="J80" s="342" t="s">
        <v>17</v>
      </c>
      <c r="K80" s="31">
        <f>I80+1</f>
        <v>44336</v>
      </c>
      <c r="L80" s="30" t="s">
        <v>6</v>
      </c>
      <c r="M80" s="96">
        <f>K80+1</f>
        <v>44337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335"/>
      <c r="J81" s="346"/>
      <c r="K81" s="69"/>
      <c r="L81" s="68"/>
      <c r="M81" s="97"/>
    </row>
    <row r="82" spans="1:13" ht="14.1" customHeight="1" outlineLevel="1">
      <c r="A82" s="3">
        <v>12</v>
      </c>
      <c r="C82" s="21" t="s">
        <v>7</v>
      </c>
      <c r="D82" s="125" t="s">
        <v>25</v>
      </c>
      <c r="E82" s="126" t="s">
        <v>73</v>
      </c>
      <c r="F82" s="127" t="s">
        <v>26</v>
      </c>
      <c r="G82" s="128" t="s">
        <v>73</v>
      </c>
      <c r="H82" s="129" t="s">
        <v>25</v>
      </c>
      <c r="I82" s="336" t="s">
        <v>73</v>
      </c>
      <c r="J82" s="344" t="s">
        <v>27</v>
      </c>
      <c r="K82" s="131" t="s">
        <v>73</v>
      </c>
      <c r="L82" s="125" t="s">
        <v>25</v>
      </c>
      <c r="M82" s="126" t="s">
        <v>73</v>
      </c>
    </row>
    <row r="83" spans="1:13" ht="14.1" customHeight="1" outlineLevel="1">
      <c r="A83" s="3">
        <v>12</v>
      </c>
      <c r="C83" s="21" t="s">
        <v>8</v>
      </c>
      <c r="D83" s="132" t="s">
        <v>28</v>
      </c>
      <c r="E83" s="133" t="s">
        <v>73</v>
      </c>
      <c r="F83" s="134" t="s">
        <v>29</v>
      </c>
      <c r="G83" s="135" t="s">
        <v>73</v>
      </c>
      <c r="H83" s="134" t="s">
        <v>29</v>
      </c>
      <c r="I83" s="337" t="s">
        <v>73</v>
      </c>
      <c r="J83" s="345" t="s">
        <v>67</v>
      </c>
      <c r="K83" s="137" t="s">
        <v>73</v>
      </c>
      <c r="L83" s="68"/>
      <c r="M83" s="69"/>
    </row>
    <row r="84" spans="1:13" ht="14.1" customHeight="1" outlineLevel="1">
      <c r="A84" s="3">
        <v>12</v>
      </c>
      <c r="C84" s="21" t="s">
        <v>9</v>
      </c>
      <c r="D84" s="132" t="s">
        <v>28</v>
      </c>
      <c r="E84" s="138"/>
      <c r="F84" s="130" t="s">
        <v>27</v>
      </c>
      <c r="G84" s="131" t="s">
        <v>73</v>
      </c>
      <c r="H84" s="332" t="s">
        <v>77</v>
      </c>
      <c r="I84" s="332"/>
      <c r="J84" s="345" t="s">
        <v>67</v>
      </c>
      <c r="K84" s="137" t="s">
        <v>73</v>
      </c>
      <c r="L84" s="136" t="s">
        <v>67</v>
      </c>
      <c r="M84" s="137" t="s">
        <v>73</v>
      </c>
    </row>
    <row r="85" spans="1:13" ht="14.1" customHeight="1" outlineLevel="1">
      <c r="A85" s="3">
        <v>12</v>
      </c>
      <c r="C85" s="21" t="s">
        <v>10</v>
      </c>
      <c r="D85" s="140" t="s">
        <v>28</v>
      </c>
      <c r="E85" s="141"/>
      <c r="F85" s="219" t="s">
        <v>70</v>
      </c>
      <c r="G85" s="220" t="s">
        <v>73</v>
      </c>
      <c r="H85" s="9"/>
      <c r="I85" s="338"/>
      <c r="J85" s="345" t="s">
        <v>67</v>
      </c>
      <c r="K85" s="178" t="s">
        <v>73</v>
      </c>
      <c r="L85" s="219" t="s">
        <v>70</v>
      </c>
      <c r="M85" s="220" t="s">
        <v>73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44340</v>
      </c>
      <c r="F86" s="30" t="s">
        <v>13</v>
      </c>
      <c r="G86" s="31">
        <f>E86+1</f>
        <v>44341</v>
      </c>
      <c r="H86" s="30" t="s">
        <v>4</v>
      </c>
      <c r="I86" s="334">
        <f>G86+1</f>
        <v>44342</v>
      </c>
      <c r="J86" s="342" t="s">
        <v>17</v>
      </c>
      <c r="K86" s="31">
        <f>I86+1</f>
        <v>44343</v>
      </c>
      <c r="L86" s="30" t="s">
        <v>6</v>
      </c>
      <c r="M86" s="96">
        <f>K86+1</f>
        <v>44344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335"/>
      <c r="J87" s="346"/>
      <c r="K87" s="69"/>
      <c r="L87" s="68"/>
      <c r="M87" s="97"/>
    </row>
    <row r="88" spans="1:13" ht="14.1" customHeight="1" outlineLevel="1">
      <c r="A88" s="3">
        <v>13</v>
      </c>
      <c r="C88" s="21" t="s">
        <v>7</v>
      </c>
      <c r="D88" s="125" t="s">
        <v>25</v>
      </c>
      <c r="E88" s="126" t="s">
        <v>73</v>
      </c>
      <c r="F88" s="127" t="s">
        <v>26</v>
      </c>
      <c r="G88" s="128" t="s">
        <v>73</v>
      </c>
      <c r="H88" s="129" t="s">
        <v>25</v>
      </c>
      <c r="I88" s="336" t="s">
        <v>73</v>
      </c>
      <c r="J88" s="344" t="s">
        <v>27</v>
      </c>
      <c r="K88" s="131" t="s">
        <v>73</v>
      </c>
      <c r="L88" s="125" t="s">
        <v>25</v>
      </c>
      <c r="M88" s="126" t="s">
        <v>73</v>
      </c>
    </row>
    <row r="89" spans="1:13" ht="14.1" customHeight="1" outlineLevel="1">
      <c r="A89" s="3">
        <v>13</v>
      </c>
      <c r="C89" s="21" t="s">
        <v>8</v>
      </c>
      <c r="D89" s="132" t="s">
        <v>28</v>
      </c>
      <c r="E89" s="133" t="s">
        <v>73</v>
      </c>
      <c r="F89" s="134" t="s">
        <v>29</v>
      </c>
      <c r="G89" s="135" t="s">
        <v>73</v>
      </c>
      <c r="H89" s="134" t="s">
        <v>29</v>
      </c>
      <c r="I89" s="337" t="s">
        <v>73</v>
      </c>
      <c r="J89" s="345" t="s">
        <v>30</v>
      </c>
      <c r="K89" s="137" t="s">
        <v>73</v>
      </c>
      <c r="L89" s="68"/>
      <c r="M89" s="69"/>
    </row>
    <row r="90" spans="1:13" ht="14.1" customHeight="1" outlineLevel="1">
      <c r="A90" s="3">
        <v>13</v>
      </c>
      <c r="C90" s="21" t="s">
        <v>9</v>
      </c>
      <c r="D90" s="132" t="s">
        <v>28</v>
      </c>
      <c r="E90" s="138"/>
      <c r="F90" s="130" t="s">
        <v>27</v>
      </c>
      <c r="G90" s="131" t="s">
        <v>73</v>
      </c>
      <c r="H90" s="332" t="s">
        <v>77</v>
      </c>
      <c r="I90" s="332"/>
      <c r="J90" s="345" t="s">
        <v>30</v>
      </c>
      <c r="K90" s="137" t="s">
        <v>73</v>
      </c>
      <c r="L90" s="139" t="s">
        <v>30</v>
      </c>
      <c r="M90" s="137" t="s">
        <v>73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140" t="s">
        <v>28</v>
      </c>
      <c r="E91" s="141"/>
      <c r="F91" s="85"/>
      <c r="G91" s="124"/>
      <c r="H91" s="9"/>
      <c r="I91" s="338"/>
      <c r="J91" s="345" t="s">
        <v>30</v>
      </c>
      <c r="K91" s="137" t="s">
        <v>73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44347</v>
      </c>
      <c r="F92" s="30" t="s">
        <v>13</v>
      </c>
      <c r="G92" s="31">
        <f>E92+1</f>
        <v>44348</v>
      </c>
      <c r="H92" s="30" t="s">
        <v>4</v>
      </c>
      <c r="I92" s="334">
        <f>G92+1</f>
        <v>44349</v>
      </c>
      <c r="J92" s="342" t="s">
        <v>17</v>
      </c>
      <c r="K92" s="31">
        <f>I92+1</f>
        <v>44350</v>
      </c>
      <c r="L92" s="30" t="s">
        <v>6</v>
      </c>
      <c r="M92" s="96">
        <f>K92+1</f>
        <v>44351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335"/>
      <c r="J93" s="346"/>
      <c r="K93" s="69"/>
      <c r="L93" s="68"/>
      <c r="M93" s="97"/>
    </row>
    <row r="94" spans="1:13" ht="14.1" customHeight="1" outlineLevel="1">
      <c r="A94" s="3">
        <v>14</v>
      </c>
      <c r="C94" s="21" t="s">
        <v>7</v>
      </c>
      <c r="D94" s="125" t="s">
        <v>25</v>
      </c>
      <c r="E94" s="126" t="s">
        <v>73</v>
      </c>
      <c r="F94" s="127" t="s">
        <v>26</v>
      </c>
      <c r="G94" s="128" t="s">
        <v>73</v>
      </c>
      <c r="H94" s="68"/>
      <c r="I94" s="335"/>
      <c r="J94" s="344" t="s">
        <v>27</v>
      </c>
      <c r="K94" s="131" t="s">
        <v>73</v>
      </c>
      <c r="L94" s="8"/>
      <c r="M94" s="115"/>
    </row>
    <row r="95" spans="1:13" ht="14.1" customHeight="1" outlineLevel="1">
      <c r="A95" s="3">
        <v>14</v>
      </c>
      <c r="C95" s="21" t="s">
        <v>8</v>
      </c>
      <c r="D95" s="132" t="s">
        <v>28</v>
      </c>
      <c r="E95" s="133" t="s">
        <v>73</v>
      </c>
      <c r="F95" s="134" t="s">
        <v>29</v>
      </c>
      <c r="G95" s="135" t="s">
        <v>73</v>
      </c>
      <c r="H95" s="134" t="s">
        <v>29</v>
      </c>
      <c r="I95" s="337" t="s">
        <v>73</v>
      </c>
      <c r="J95" s="345" t="s">
        <v>67</v>
      </c>
      <c r="K95" s="137" t="s">
        <v>73</v>
      </c>
      <c r="L95" s="68"/>
      <c r="M95" s="69"/>
    </row>
    <row r="96" spans="1:13" ht="14.1" customHeight="1" outlineLevel="1">
      <c r="A96" s="3">
        <v>14</v>
      </c>
      <c r="C96" s="21" t="s">
        <v>9</v>
      </c>
      <c r="D96" s="132" t="s">
        <v>28</v>
      </c>
      <c r="E96" s="138"/>
      <c r="F96" s="130" t="s">
        <v>27</v>
      </c>
      <c r="G96" s="131" t="s">
        <v>73</v>
      </c>
      <c r="H96" s="332" t="s">
        <v>77</v>
      </c>
      <c r="I96" s="332"/>
      <c r="J96" s="345" t="s">
        <v>67</v>
      </c>
      <c r="K96" s="137" t="s">
        <v>73</v>
      </c>
      <c r="L96" s="139" t="s">
        <v>30</v>
      </c>
      <c r="M96" s="137" t="s">
        <v>73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140" t="s">
        <v>28</v>
      </c>
      <c r="E97" s="141"/>
      <c r="F97" s="85"/>
      <c r="G97" s="124"/>
      <c r="H97" s="9"/>
      <c r="I97" s="338"/>
      <c r="J97" s="345" t="s">
        <v>67</v>
      </c>
      <c r="K97" s="137" t="s">
        <v>73</v>
      </c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44354</v>
      </c>
      <c r="F98" s="30" t="s">
        <v>13</v>
      </c>
      <c r="G98" s="31">
        <f>E98+1</f>
        <v>44355</v>
      </c>
      <c r="H98" s="30" t="s">
        <v>4</v>
      </c>
      <c r="I98" s="334">
        <f>G98+1</f>
        <v>44356</v>
      </c>
      <c r="J98" s="342" t="s">
        <v>17</v>
      </c>
      <c r="K98" s="31">
        <f>I98+1</f>
        <v>44357</v>
      </c>
      <c r="L98" s="30" t="s">
        <v>6</v>
      </c>
      <c r="M98" s="96">
        <f>K98+1</f>
        <v>44358</v>
      </c>
    </row>
    <row r="99" spans="1:14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335"/>
      <c r="J99" s="346"/>
      <c r="K99" s="69"/>
      <c r="L99" s="68"/>
      <c r="M99" s="97"/>
    </row>
    <row r="100" spans="1:14" ht="14.1" customHeight="1" outlineLevel="1">
      <c r="A100" s="3">
        <v>15</v>
      </c>
      <c r="C100" s="21" t="s">
        <v>7</v>
      </c>
      <c r="D100" s="125" t="s">
        <v>25</v>
      </c>
      <c r="E100" s="126" t="s">
        <v>73</v>
      </c>
      <c r="F100" s="127" t="s">
        <v>26</v>
      </c>
      <c r="G100" s="128" t="s">
        <v>73</v>
      </c>
      <c r="H100" s="175" t="s">
        <v>27</v>
      </c>
      <c r="I100" s="341" t="s">
        <v>73</v>
      </c>
      <c r="J100" s="344" t="s">
        <v>27</v>
      </c>
      <c r="K100" s="131" t="s">
        <v>73</v>
      </c>
      <c r="L100" s="8"/>
      <c r="M100" s="115"/>
    </row>
    <row r="101" spans="1:14" ht="14.1" customHeight="1" outlineLevel="1">
      <c r="A101" s="3">
        <v>15</v>
      </c>
      <c r="C101" s="21" t="s">
        <v>8</v>
      </c>
      <c r="D101" s="132" t="s">
        <v>28</v>
      </c>
      <c r="E101" s="133" t="s">
        <v>73</v>
      </c>
      <c r="F101" s="176" t="s">
        <v>29</v>
      </c>
      <c r="G101" s="135" t="s">
        <v>73</v>
      </c>
      <c r="H101" s="176" t="s">
        <v>29</v>
      </c>
      <c r="I101" s="337" t="s">
        <v>73</v>
      </c>
      <c r="J101" s="345" t="s">
        <v>30</v>
      </c>
      <c r="K101" s="137" t="s">
        <v>73</v>
      </c>
    </row>
    <row r="102" spans="1:14" ht="14.1" customHeight="1" outlineLevel="1">
      <c r="A102" s="3">
        <v>15</v>
      </c>
      <c r="C102" s="21" t="s">
        <v>9</v>
      </c>
      <c r="D102" s="132" t="s">
        <v>28</v>
      </c>
      <c r="E102" s="138"/>
      <c r="F102" s="175" t="s">
        <v>27</v>
      </c>
      <c r="G102" s="131" t="s">
        <v>73</v>
      </c>
      <c r="H102" s="332" t="s">
        <v>77</v>
      </c>
      <c r="I102" s="332"/>
      <c r="J102" s="345" t="s">
        <v>30</v>
      </c>
      <c r="K102" s="137" t="s">
        <v>73</v>
      </c>
      <c r="L102" s="139" t="s">
        <v>30</v>
      </c>
      <c r="M102" s="137" t="s">
        <v>73</v>
      </c>
    </row>
    <row r="103" spans="1:14" s="3" customFormat="1" ht="14.1" customHeight="1" outlineLevel="1">
      <c r="A103" s="3">
        <v>15</v>
      </c>
      <c r="B103" s="122"/>
      <c r="C103" s="123" t="s">
        <v>10</v>
      </c>
      <c r="D103" s="140" t="s">
        <v>28</v>
      </c>
      <c r="E103" s="141"/>
      <c r="F103" s="85"/>
      <c r="G103" s="124"/>
      <c r="H103" s="85"/>
      <c r="I103" s="339"/>
      <c r="J103" s="348" t="s">
        <v>30</v>
      </c>
      <c r="K103" s="178" t="s">
        <v>73</v>
      </c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6"/>
    </row>
    <row r="105" spans="1:14" s="3" customFormat="1" ht="14.1" customHeight="1" outlineLevel="1">
      <c r="D105" s="23"/>
      <c r="E105" s="6"/>
      <c r="G105" s="37"/>
      <c r="I105" s="21"/>
      <c r="K105" s="6"/>
      <c r="M105" s="98"/>
    </row>
    <row r="106" spans="1:14" s="3" customFormat="1" ht="14.1" customHeight="1" outlineLevel="1">
      <c r="D106" s="191" t="s">
        <v>25</v>
      </c>
      <c r="E106" s="187">
        <f>COUNTIF(D4:M103, "Παθοφσ Α")</f>
        <v>40</v>
      </c>
      <c r="F106" s="188">
        <v>75</v>
      </c>
      <c r="G106" s="79"/>
      <c r="H106" s="78"/>
      <c r="I106" s="80"/>
      <c r="J106" s="78"/>
      <c r="K106" s="6"/>
      <c r="M106" s="98"/>
    </row>
    <row r="107" spans="1:14" s="3" customFormat="1" ht="14.1" customHeight="1" outlineLevel="1">
      <c r="D107" s="192" t="s">
        <v>28</v>
      </c>
      <c r="E107" s="187">
        <f>COUNTIF(D4:M104, "ΤοπογΑνατ")</f>
        <v>42</v>
      </c>
      <c r="F107" s="189">
        <v>60</v>
      </c>
      <c r="G107" s="37"/>
      <c r="I107" s="6"/>
      <c r="K107" s="6"/>
      <c r="M107" s="6"/>
    </row>
    <row r="108" spans="1:14" s="3" customFormat="1" ht="14.1" customHeight="1" outlineLevel="1">
      <c r="D108" s="193" t="s">
        <v>26</v>
      </c>
      <c r="E108" s="187">
        <f>COUNTIF(D4:M105, "Αγγλ Δ")</f>
        <v>19</v>
      </c>
      <c r="F108" s="188">
        <v>30</v>
      </c>
      <c r="G108" s="79"/>
      <c r="H108" s="80"/>
      <c r="I108" s="78"/>
      <c r="J108" s="78"/>
    </row>
    <row r="109" spans="1:14" s="3" customFormat="1" ht="14.1" customHeight="1" outlineLevel="1">
      <c r="D109" s="194" t="s">
        <v>27</v>
      </c>
      <c r="E109" s="187">
        <f>COUNTIF(D4:M103, "Μικροβ Α")</f>
        <v>30</v>
      </c>
      <c r="F109" s="189">
        <v>60</v>
      </c>
      <c r="G109" s="90"/>
      <c r="H109" s="4"/>
    </row>
    <row r="110" spans="1:14" ht="14.1" customHeight="1" outlineLevel="1">
      <c r="C110" s="50"/>
      <c r="D110" s="195" t="s">
        <v>31</v>
      </c>
      <c r="E110" s="187">
        <f>COUNTIF(D4:M103, "Ιστορ Χειρ")</f>
        <v>0</v>
      </c>
      <c r="F110" s="188">
        <v>15</v>
      </c>
      <c r="G110" s="226"/>
      <c r="H110" s="223"/>
      <c r="I110" s="227"/>
      <c r="J110" s="223"/>
      <c r="K110" s="223"/>
      <c r="L110" s="223"/>
      <c r="M110" s="223"/>
      <c r="N110" s="3"/>
    </row>
    <row r="111" spans="1:14" ht="14.1" customHeight="1" outlineLevel="1">
      <c r="C111" s="50"/>
      <c r="D111" s="196" t="s">
        <v>29</v>
      </c>
      <c r="E111" s="187">
        <f>COUNTIF(D4:M103, "Φυσιολ Γ")</f>
        <v>30</v>
      </c>
      <c r="F111" s="188">
        <v>60</v>
      </c>
      <c r="G111" s="223"/>
      <c r="H111" s="223"/>
      <c r="I111" s="223"/>
      <c r="J111" s="223"/>
      <c r="K111" s="223"/>
      <c r="L111" s="223"/>
      <c r="M111" s="223"/>
      <c r="N111" s="3"/>
    </row>
    <row r="112" spans="1:14" ht="14.1" customHeight="1" outlineLevel="1">
      <c r="C112" s="50"/>
      <c r="D112" s="197" t="s">
        <v>30</v>
      </c>
      <c r="E112" s="187">
        <f>COUNTIF(D4:M103, "Ιστολ Β")</f>
        <v>36</v>
      </c>
      <c r="F112" s="188">
        <v>45</v>
      </c>
      <c r="G112" s="223"/>
      <c r="H112" s="223"/>
      <c r="I112" s="223"/>
      <c r="J112" s="223"/>
      <c r="K112" s="223"/>
      <c r="L112" s="223"/>
      <c r="M112" s="223"/>
      <c r="N112" s="3"/>
    </row>
    <row r="113" spans="2:14" ht="14.1" customHeight="1" outlineLevel="1">
      <c r="C113" s="50"/>
      <c r="D113" s="198" t="s">
        <v>64</v>
      </c>
      <c r="E113" s="187">
        <f>COUNTIF(D4:M103, "Ενδ-ΚλινΑπ")</f>
        <v>8</v>
      </c>
      <c r="F113" s="228">
        <v>15</v>
      </c>
      <c r="G113" s="229"/>
      <c r="H113" s="229"/>
      <c r="I113" s="229"/>
      <c r="J113" s="229"/>
      <c r="K113" s="229"/>
      <c r="L113" s="229"/>
      <c r="M113" s="229"/>
      <c r="N113" s="3"/>
    </row>
    <row r="114" spans="2:14" ht="14.1" customHeight="1" outlineLevel="1">
      <c r="B114" s="71"/>
      <c r="C114" s="50"/>
      <c r="D114" s="214" t="s">
        <v>67</v>
      </c>
      <c r="E114" s="187">
        <f>COUNTIF(D5:M104, "Εμβρυολ Β")</f>
        <v>21</v>
      </c>
      <c r="F114" s="258">
        <v>15</v>
      </c>
      <c r="G114" s="229"/>
      <c r="H114" s="229"/>
      <c r="I114" s="229"/>
      <c r="J114" s="229"/>
      <c r="K114" s="229"/>
      <c r="L114" s="229"/>
      <c r="M114" s="229"/>
      <c r="N114" s="3"/>
    </row>
    <row r="115" spans="2:14" ht="14.1" customHeight="1">
      <c r="C115" s="50"/>
      <c r="D115" s="214" t="s">
        <v>70</v>
      </c>
      <c r="E115" s="187">
        <f>COUNTIF(D6:M105, "ΑνοσΚαρκ")</f>
        <v>8</v>
      </c>
      <c r="F115" s="258">
        <v>16</v>
      </c>
      <c r="G115" s="3"/>
      <c r="H115" s="3"/>
      <c r="I115" s="3"/>
      <c r="J115" s="3"/>
      <c r="K115" s="3"/>
      <c r="L115" s="3"/>
      <c r="M115" s="3"/>
      <c r="N115" s="3"/>
    </row>
  </sheetData>
  <autoFilter ref="A1:M103"/>
  <pageMargins left="0.6692913385826772" right="0.55118110236220474" top="1.1811023622047245" bottom="1.0236220472440944" header="0.59055118110236227" footer="0.59055118110236227"/>
  <pageSetup paperSize="9" scale="98" fitToHeight="2" orientation="portrait" horizontalDpi="300" verticalDpi="300" r:id="rId1"/>
  <headerFooter alignWithMargins="0">
    <oddHeader>&amp;R&amp;"Book Antiqua,Κανονικά"4ο Εξάμηνο 2020-21</oddHeader>
    <oddFooter>&amp;R&amp;"Arial,Regular" &amp;P / &amp;N</oddFooter>
  </headerFooter>
  <rowBreaks count="1" manualBreakCount="1">
    <brk id="55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R116"/>
  <sheetViews>
    <sheetView tabSelected="1" view="pageBreakPreview" zoomScaleNormal="9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N3" sqref="N3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5" style="6" customWidth="1"/>
    <col min="6" max="6" width="8.625" style="2" customWidth="1"/>
    <col min="7" max="7" width="8.125" style="6" customWidth="1"/>
    <col min="8" max="8" width="8.625" style="2" customWidth="1"/>
    <col min="9" max="9" width="7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44242</v>
      </c>
      <c r="F2" s="30" t="s">
        <v>13</v>
      </c>
      <c r="G2" s="31">
        <f>E2+1</f>
        <v>44243</v>
      </c>
      <c r="H2" s="30" t="s">
        <v>4</v>
      </c>
      <c r="I2" s="31">
        <f>G2+1</f>
        <v>44244</v>
      </c>
      <c r="J2" s="30" t="s">
        <v>17</v>
      </c>
      <c r="K2" s="31">
        <f>I2+1</f>
        <v>44245</v>
      </c>
      <c r="L2" s="30" t="s">
        <v>6</v>
      </c>
      <c r="M2" s="96">
        <f>K2+1</f>
        <v>44246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  <c r="N3" s="23" t="s">
        <v>81</v>
      </c>
    </row>
    <row r="4" spans="1:16" ht="14.1" customHeight="1" outlineLevel="1">
      <c r="A4" s="3">
        <v>1</v>
      </c>
      <c r="C4" s="21" t="s">
        <v>7</v>
      </c>
      <c r="D4" s="144" t="s">
        <v>32</v>
      </c>
      <c r="E4" s="145" t="s">
        <v>73</v>
      </c>
      <c r="F4" s="146" t="s">
        <v>33</v>
      </c>
      <c r="G4" s="135" t="s">
        <v>73</v>
      </c>
      <c r="H4" s="144" t="s">
        <v>32</v>
      </c>
      <c r="I4" s="145" t="s">
        <v>73</v>
      </c>
      <c r="J4" s="146" t="s">
        <v>33</v>
      </c>
      <c r="K4" s="135" t="s">
        <v>73</v>
      </c>
      <c r="L4" s="146" t="s">
        <v>33</v>
      </c>
      <c r="M4" s="135" t="s">
        <v>73</v>
      </c>
      <c r="N4" s="3"/>
    </row>
    <row r="5" spans="1:16" ht="14.1" customHeight="1" outlineLevel="1">
      <c r="A5" s="3">
        <v>1</v>
      </c>
      <c r="C5" s="21" t="s">
        <v>8</v>
      </c>
      <c r="D5" s="144" t="s">
        <v>32</v>
      </c>
      <c r="E5" s="145" t="s">
        <v>73</v>
      </c>
      <c r="F5" s="144" t="s">
        <v>32</v>
      </c>
      <c r="G5" s="145" t="s">
        <v>73</v>
      </c>
      <c r="H5" s="147" t="s">
        <v>34</v>
      </c>
      <c r="I5" s="148" t="s">
        <v>73</v>
      </c>
      <c r="J5" s="149" t="s">
        <v>35</v>
      </c>
      <c r="K5" s="150" t="s">
        <v>73</v>
      </c>
      <c r="L5" s="147" t="s">
        <v>34</v>
      </c>
      <c r="M5" s="148" t="s">
        <v>73</v>
      </c>
      <c r="N5" s="3"/>
    </row>
    <row r="6" spans="1:16" ht="14.1" customHeight="1" outlineLevel="1">
      <c r="A6" s="3">
        <v>1</v>
      </c>
      <c r="C6" s="21" t="s">
        <v>9</v>
      </c>
      <c r="D6" s="147" t="s">
        <v>34</v>
      </c>
      <c r="E6" s="148" t="s">
        <v>73</v>
      </c>
      <c r="F6" s="221" t="s">
        <v>32</v>
      </c>
      <c r="G6" s="145" t="s">
        <v>73</v>
      </c>
      <c r="H6" s="8"/>
      <c r="I6" s="115"/>
      <c r="J6" s="151" t="s">
        <v>36</v>
      </c>
      <c r="K6" s="152" t="s">
        <v>73</v>
      </c>
      <c r="L6" s="149" t="s">
        <v>35</v>
      </c>
      <c r="M6" s="150" t="s">
        <v>73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53" t="s">
        <v>37</v>
      </c>
      <c r="E7" s="222" t="s">
        <v>73</v>
      </c>
      <c r="F7" s="9"/>
      <c r="G7" s="115"/>
      <c r="H7" s="354" t="s">
        <v>80</v>
      </c>
      <c r="I7" s="355" t="s">
        <v>73</v>
      </c>
      <c r="J7" s="154" t="s">
        <v>38</v>
      </c>
      <c r="K7" s="155" t="s">
        <v>73</v>
      </c>
      <c r="L7" s="165" t="s">
        <v>65</v>
      </c>
      <c r="M7" s="166" t="s">
        <v>73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44249</v>
      </c>
      <c r="F8" s="30" t="s">
        <v>13</v>
      </c>
      <c r="G8" s="31">
        <f>E8+1</f>
        <v>44250</v>
      </c>
      <c r="H8" s="30" t="s">
        <v>4</v>
      </c>
      <c r="I8" s="31">
        <f>G8+1</f>
        <v>44251</v>
      </c>
      <c r="J8" s="30" t="s">
        <v>17</v>
      </c>
      <c r="K8" s="31">
        <f>I8+1</f>
        <v>44252</v>
      </c>
      <c r="L8" s="30" t="s">
        <v>6</v>
      </c>
      <c r="M8" s="96">
        <f>K8+1</f>
        <v>44253</v>
      </c>
      <c r="N8" s="86"/>
      <c r="O8" s="87"/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  <c r="N9" s="88" t="s">
        <v>18</v>
      </c>
      <c r="O9" s="87"/>
    </row>
    <row r="10" spans="1:16" ht="14.1" customHeight="1" outlineLevel="1">
      <c r="A10" s="3">
        <v>2</v>
      </c>
      <c r="C10" s="21" t="s">
        <v>7</v>
      </c>
      <c r="D10" s="144" t="s">
        <v>32</v>
      </c>
      <c r="E10" s="145" t="s">
        <v>73</v>
      </c>
      <c r="F10" s="146" t="s">
        <v>33</v>
      </c>
      <c r="G10" s="135" t="s">
        <v>73</v>
      </c>
      <c r="H10" s="144" t="s">
        <v>32</v>
      </c>
      <c r="I10" s="145" t="s">
        <v>73</v>
      </c>
      <c r="J10" s="146" t="s">
        <v>33</v>
      </c>
      <c r="K10" s="135" t="s">
        <v>73</v>
      </c>
      <c r="L10" s="146" t="s">
        <v>33</v>
      </c>
      <c r="M10" s="135" t="s">
        <v>73</v>
      </c>
      <c r="N10" s="89"/>
      <c r="O10" s="87"/>
    </row>
    <row r="11" spans="1:16" ht="14.1" customHeight="1" outlineLevel="1">
      <c r="A11" s="3">
        <v>2</v>
      </c>
      <c r="C11" s="21" t="s">
        <v>8</v>
      </c>
      <c r="D11" s="144" t="s">
        <v>32</v>
      </c>
      <c r="E11" s="145" t="s">
        <v>73</v>
      </c>
      <c r="F11" s="221" t="s">
        <v>32</v>
      </c>
      <c r="G11" s="145" t="s">
        <v>73</v>
      </c>
      <c r="H11" s="147" t="s">
        <v>34</v>
      </c>
      <c r="I11" s="148" t="s">
        <v>73</v>
      </c>
      <c r="J11" s="149" t="s">
        <v>35</v>
      </c>
      <c r="K11" s="150" t="s">
        <v>73</v>
      </c>
      <c r="L11" s="147" t="s">
        <v>34</v>
      </c>
      <c r="M11" s="148" t="s">
        <v>73</v>
      </c>
      <c r="N11" s="89"/>
      <c r="O11" s="87"/>
    </row>
    <row r="12" spans="1:16" ht="14.1" customHeight="1" outlineLevel="1">
      <c r="A12" s="3">
        <v>2</v>
      </c>
      <c r="C12" s="21" t="s">
        <v>9</v>
      </c>
      <c r="D12" s="147" t="s">
        <v>34</v>
      </c>
      <c r="E12" s="148" t="s">
        <v>73</v>
      </c>
      <c r="F12" s="221" t="s">
        <v>32</v>
      </c>
      <c r="G12" s="145" t="s">
        <v>73</v>
      </c>
      <c r="H12" s="8"/>
      <c r="I12" s="115"/>
      <c r="J12" s="151" t="s">
        <v>36</v>
      </c>
      <c r="K12" s="152" t="s">
        <v>73</v>
      </c>
      <c r="L12" s="149" t="s">
        <v>35</v>
      </c>
      <c r="M12" s="150" t="s">
        <v>73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53" t="s">
        <v>37</v>
      </c>
      <c r="E13" s="222" t="s">
        <v>73</v>
      </c>
      <c r="F13" s="9"/>
      <c r="G13" s="115"/>
      <c r="H13" s="354" t="s">
        <v>80</v>
      </c>
      <c r="I13" s="355" t="s">
        <v>73</v>
      </c>
      <c r="J13" s="154" t="s">
        <v>38</v>
      </c>
      <c r="K13" s="155" t="s">
        <v>73</v>
      </c>
      <c r="L13" s="165" t="s">
        <v>65</v>
      </c>
      <c r="M13" s="166" t="s">
        <v>73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44256</v>
      </c>
      <c r="F14" s="30" t="s">
        <v>13</v>
      </c>
      <c r="G14" s="31">
        <f>E14+1</f>
        <v>44257</v>
      </c>
      <c r="H14" s="30" t="s">
        <v>4</v>
      </c>
      <c r="I14" s="31">
        <f>G14+1</f>
        <v>44258</v>
      </c>
      <c r="J14" s="30" t="s">
        <v>17</v>
      </c>
      <c r="K14" s="31">
        <f>I14+1</f>
        <v>44259</v>
      </c>
      <c r="L14" s="30" t="s">
        <v>6</v>
      </c>
      <c r="M14" s="96">
        <f>K14+1</f>
        <v>44260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>
      <c r="A16" s="3">
        <v>3</v>
      </c>
      <c r="C16" s="21" t="s">
        <v>7</v>
      </c>
      <c r="D16" s="144" t="s">
        <v>32</v>
      </c>
      <c r="E16" s="145" t="s">
        <v>73</v>
      </c>
      <c r="F16" s="146" t="s">
        <v>33</v>
      </c>
      <c r="G16" s="135" t="s">
        <v>73</v>
      </c>
      <c r="H16" s="144" t="s">
        <v>32</v>
      </c>
      <c r="I16" s="145" t="s">
        <v>73</v>
      </c>
      <c r="J16" s="146" t="s">
        <v>33</v>
      </c>
      <c r="K16" s="135" t="s">
        <v>73</v>
      </c>
      <c r="L16" s="146" t="s">
        <v>33</v>
      </c>
      <c r="M16" s="135" t="s">
        <v>73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44" t="s">
        <v>32</v>
      </c>
      <c r="E17" s="145" t="s">
        <v>73</v>
      </c>
      <c r="F17" s="221" t="s">
        <v>32</v>
      </c>
      <c r="G17" s="145" t="s">
        <v>73</v>
      </c>
      <c r="H17" s="147" t="s">
        <v>34</v>
      </c>
      <c r="I17" s="148" t="s">
        <v>73</v>
      </c>
      <c r="J17" s="149" t="s">
        <v>35</v>
      </c>
      <c r="K17" s="150" t="s">
        <v>73</v>
      </c>
      <c r="L17" s="147" t="s">
        <v>34</v>
      </c>
      <c r="M17" s="148" t="s">
        <v>73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47" t="s">
        <v>34</v>
      </c>
      <c r="E18" s="148" t="s">
        <v>73</v>
      </c>
      <c r="F18" s="221" t="s">
        <v>32</v>
      </c>
      <c r="G18" s="145" t="s">
        <v>73</v>
      </c>
      <c r="H18" s="8"/>
      <c r="I18" s="115"/>
      <c r="J18" s="151" t="s">
        <v>36</v>
      </c>
      <c r="K18" s="152" t="s">
        <v>73</v>
      </c>
      <c r="L18" s="149" t="s">
        <v>35</v>
      </c>
      <c r="M18" s="150" t="s">
        <v>73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53" t="s">
        <v>37</v>
      </c>
      <c r="E19" s="222" t="s">
        <v>73</v>
      </c>
      <c r="F19" s="212" t="s">
        <v>66</v>
      </c>
      <c r="G19" s="212" t="s">
        <v>73</v>
      </c>
      <c r="H19" s="354" t="s">
        <v>80</v>
      </c>
      <c r="I19" s="355" t="s">
        <v>73</v>
      </c>
      <c r="J19" s="154" t="s">
        <v>38</v>
      </c>
      <c r="K19" s="155" t="s">
        <v>73</v>
      </c>
      <c r="L19" s="165" t="s">
        <v>65</v>
      </c>
      <c r="M19" s="166" t="s">
        <v>73</v>
      </c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44263</v>
      </c>
      <c r="F20" s="30" t="s">
        <v>13</v>
      </c>
      <c r="G20" s="31">
        <f>E20+1</f>
        <v>44264</v>
      </c>
      <c r="H20" s="30" t="s">
        <v>4</v>
      </c>
      <c r="I20" s="31">
        <f>G20+1</f>
        <v>44265</v>
      </c>
      <c r="J20" s="30" t="s">
        <v>17</v>
      </c>
      <c r="K20" s="31">
        <f>I20+1</f>
        <v>44266</v>
      </c>
      <c r="L20" s="30" t="s">
        <v>6</v>
      </c>
      <c r="M20" s="96">
        <f>K20+1</f>
        <v>44267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144" t="s">
        <v>32</v>
      </c>
      <c r="E22" s="145" t="s">
        <v>73</v>
      </c>
      <c r="F22" s="146" t="s">
        <v>33</v>
      </c>
      <c r="G22" s="135" t="s">
        <v>73</v>
      </c>
      <c r="H22" s="144" t="s">
        <v>32</v>
      </c>
      <c r="I22" s="145" t="s">
        <v>73</v>
      </c>
      <c r="J22" s="146" t="s">
        <v>33</v>
      </c>
      <c r="K22" s="135" t="s">
        <v>73</v>
      </c>
      <c r="L22" s="146" t="s">
        <v>33</v>
      </c>
      <c r="M22" s="135" t="s">
        <v>73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44" t="s">
        <v>32</v>
      </c>
      <c r="E23" s="145" t="s">
        <v>73</v>
      </c>
      <c r="F23" s="221" t="s">
        <v>32</v>
      </c>
      <c r="G23" s="145" t="s">
        <v>73</v>
      </c>
      <c r="H23" s="147" t="s">
        <v>34</v>
      </c>
      <c r="I23" s="148" t="s">
        <v>73</v>
      </c>
      <c r="J23" s="149" t="s">
        <v>35</v>
      </c>
      <c r="K23" s="150" t="s">
        <v>73</v>
      </c>
      <c r="L23" s="147" t="s">
        <v>34</v>
      </c>
      <c r="M23" s="148" t="s">
        <v>73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47" t="s">
        <v>34</v>
      </c>
      <c r="E24" s="148" t="s">
        <v>73</v>
      </c>
      <c r="F24" s="221" t="s">
        <v>32</v>
      </c>
      <c r="G24" s="145" t="s">
        <v>73</v>
      </c>
      <c r="H24" s="8"/>
      <c r="I24" s="115"/>
      <c r="J24" s="151" t="s">
        <v>36</v>
      </c>
      <c r="K24" s="152" t="s">
        <v>73</v>
      </c>
      <c r="L24" s="149" t="s">
        <v>35</v>
      </c>
      <c r="M24" s="150" t="s">
        <v>73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53" t="s">
        <v>37</v>
      </c>
      <c r="E25" s="222" t="s">
        <v>73</v>
      </c>
      <c r="F25" s="212" t="s">
        <v>66</v>
      </c>
      <c r="G25" s="212" t="s">
        <v>73</v>
      </c>
      <c r="H25" s="354" t="s">
        <v>80</v>
      </c>
      <c r="I25" s="355" t="s">
        <v>73</v>
      </c>
      <c r="J25" s="154" t="s">
        <v>38</v>
      </c>
      <c r="K25" s="155" t="s">
        <v>73</v>
      </c>
      <c r="L25" s="165" t="s">
        <v>65</v>
      </c>
      <c r="M25" s="166" t="s">
        <v>73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44270</v>
      </c>
      <c r="F26" s="30" t="s">
        <v>13</v>
      </c>
      <c r="G26" s="31">
        <f>E26+1</f>
        <v>44271</v>
      </c>
      <c r="H26" s="30" t="s">
        <v>4</v>
      </c>
      <c r="I26" s="31">
        <f>G26+1</f>
        <v>44272</v>
      </c>
      <c r="J26" s="30" t="s">
        <v>17</v>
      </c>
      <c r="K26" s="31">
        <f>I26+1</f>
        <v>44273</v>
      </c>
      <c r="L26" s="30" t="s">
        <v>6</v>
      </c>
      <c r="M26" s="96">
        <f>K26+1</f>
        <v>44274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>
      <c r="A28" s="3">
        <v>5</v>
      </c>
      <c r="C28" s="21" t="s">
        <v>7</v>
      </c>
      <c r="D28" s="86"/>
      <c r="E28" s="87"/>
      <c r="F28" s="146" t="s">
        <v>33</v>
      </c>
      <c r="G28" s="135" t="s">
        <v>73</v>
      </c>
      <c r="H28" s="144" t="s">
        <v>32</v>
      </c>
      <c r="I28" s="145" t="s">
        <v>73</v>
      </c>
      <c r="J28" s="146" t="s">
        <v>33</v>
      </c>
      <c r="K28" s="135" t="s">
        <v>73</v>
      </c>
      <c r="L28" s="146" t="s">
        <v>33</v>
      </c>
      <c r="M28" s="135" t="s">
        <v>73</v>
      </c>
      <c r="N28" s="3"/>
    </row>
    <row r="29" spans="1:17" ht="14.1" customHeight="1" outlineLevel="1">
      <c r="A29" s="3">
        <v>5</v>
      </c>
      <c r="C29" s="21" t="s">
        <v>8</v>
      </c>
      <c r="D29" s="88" t="s">
        <v>18</v>
      </c>
      <c r="E29" s="87"/>
      <c r="F29" s="221" t="s">
        <v>32</v>
      </c>
      <c r="G29" s="145" t="s">
        <v>73</v>
      </c>
      <c r="H29" s="147" t="s">
        <v>34</v>
      </c>
      <c r="I29" s="148" t="s">
        <v>73</v>
      </c>
      <c r="J29" s="149" t="s">
        <v>35</v>
      </c>
      <c r="K29" s="150" t="s">
        <v>73</v>
      </c>
      <c r="L29" s="147" t="s">
        <v>34</v>
      </c>
      <c r="M29" s="148" t="s">
        <v>73</v>
      </c>
      <c r="N29" s="3"/>
    </row>
    <row r="30" spans="1:17" ht="14.1" customHeight="1" outlineLevel="1">
      <c r="A30" s="3">
        <v>5</v>
      </c>
      <c r="C30" s="21" t="s">
        <v>9</v>
      </c>
      <c r="D30" s="89"/>
      <c r="E30" s="87"/>
      <c r="F30" s="221" t="s">
        <v>32</v>
      </c>
      <c r="G30" s="145" t="s">
        <v>73</v>
      </c>
      <c r="H30" s="8"/>
      <c r="I30" s="115"/>
      <c r="J30" s="151" t="s">
        <v>36</v>
      </c>
      <c r="K30" s="152" t="s">
        <v>73</v>
      </c>
      <c r="L30" s="149" t="s">
        <v>35</v>
      </c>
      <c r="M30" s="150" t="s">
        <v>73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89"/>
      <c r="E31" s="87"/>
      <c r="F31" s="212" t="s">
        <v>66</v>
      </c>
      <c r="G31" s="212" t="s">
        <v>73</v>
      </c>
      <c r="H31" s="354" t="s">
        <v>80</v>
      </c>
      <c r="I31" s="355" t="s">
        <v>73</v>
      </c>
      <c r="J31" s="154" t="s">
        <v>38</v>
      </c>
      <c r="K31" s="155" t="s">
        <v>73</v>
      </c>
      <c r="L31" s="165" t="s">
        <v>65</v>
      </c>
      <c r="M31" s="166" t="s">
        <v>73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44277</v>
      </c>
      <c r="F32" s="30" t="s">
        <v>13</v>
      </c>
      <c r="G32" s="31">
        <f>E32+1</f>
        <v>44278</v>
      </c>
      <c r="H32" s="30" t="s">
        <v>4</v>
      </c>
      <c r="I32" s="31">
        <f>G32+1</f>
        <v>44279</v>
      </c>
      <c r="J32" s="30" t="s">
        <v>17</v>
      </c>
      <c r="K32" s="31">
        <f>I32+1</f>
        <v>44280</v>
      </c>
      <c r="L32" s="30" t="s">
        <v>6</v>
      </c>
      <c r="M32" s="96">
        <f>K32+1</f>
        <v>44281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>
      <c r="A34" s="3">
        <v>6</v>
      </c>
      <c r="C34" s="21" t="s">
        <v>7</v>
      </c>
      <c r="D34" s="259" t="s">
        <v>32</v>
      </c>
      <c r="E34" s="260" t="s">
        <v>73</v>
      </c>
      <c r="F34" s="107" t="s">
        <v>33</v>
      </c>
      <c r="G34" s="108" t="s">
        <v>73</v>
      </c>
      <c r="H34" s="259" t="s">
        <v>32</v>
      </c>
      <c r="I34" s="260" t="s">
        <v>73</v>
      </c>
      <c r="J34" s="261"/>
      <c r="K34" s="279"/>
      <c r="L34" s="107" t="s">
        <v>33</v>
      </c>
      <c r="M34" s="108" t="s">
        <v>73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259" t="s">
        <v>32</v>
      </c>
      <c r="E35" s="260" t="s">
        <v>73</v>
      </c>
      <c r="F35" s="262" t="s">
        <v>32</v>
      </c>
      <c r="G35" s="260" t="s">
        <v>73</v>
      </c>
      <c r="H35" s="263" t="s">
        <v>34</v>
      </c>
      <c r="I35" s="264" t="s">
        <v>73</v>
      </c>
      <c r="J35" s="265" t="s">
        <v>18</v>
      </c>
      <c r="K35" s="279"/>
      <c r="L35" s="263" t="s">
        <v>34</v>
      </c>
      <c r="M35" s="264" t="s">
        <v>73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263" t="s">
        <v>34</v>
      </c>
      <c r="E36" s="264" t="s">
        <v>73</v>
      </c>
      <c r="F36" s="262" t="s">
        <v>32</v>
      </c>
      <c r="G36" s="260" t="s">
        <v>73</v>
      </c>
      <c r="H36" s="280"/>
      <c r="I36" s="281"/>
      <c r="J36" s="266"/>
      <c r="K36" s="279"/>
      <c r="L36" s="267" t="s">
        <v>35</v>
      </c>
      <c r="M36" s="268" t="s">
        <v>73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282" t="s">
        <v>37</v>
      </c>
      <c r="E37" s="283" t="s">
        <v>73</v>
      </c>
      <c r="F37" s="284" t="s">
        <v>66</v>
      </c>
      <c r="G37" s="284" t="s">
        <v>73</v>
      </c>
      <c r="H37" s="354" t="s">
        <v>80</v>
      </c>
      <c r="I37" s="355" t="s">
        <v>73</v>
      </c>
      <c r="J37" s="266"/>
      <c r="K37" s="279"/>
      <c r="L37" s="269" t="s">
        <v>65</v>
      </c>
      <c r="M37" s="270" t="s">
        <v>73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286" t="s">
        <v>3</v>
      </c>
      <c r="E38" s="287">
        <f>E32+7</f>
        <v>44284</v>
      </c>
      <c r="F38" s="286" t="s">
        <v>13</v>
      </c>
      <c r="G38" s="287">
        <f>E38+1</f>
        <v>44285</v>
      </c>
      <c r="H38" s="286" t="s">
        <v>4</v>
      </c>
      <c r="I38" s="287">
        <f>G38+1</f>
        <v>44286</v>
      </c>
      <c r="J38" s="286" t="s">
        <v>17</v>
      </c>
      <c r="K38" s="287">
        <f>I38+1</f>
        <v>44287</v>
      </c>
      <c r="L38" s="286" t="s">
        <v>6</v>
      </c>
      <c r="M38" s="288">
        <f>K38+1</f>
        <v>44288</v>
      </c>
    </row>
    <row r="39" spans="1:16" s="23" customFormat="1" ht="14.1" customHeight="1" outlineLevel="1">
      <c r="A39" s="65"/>
      <c r="B39" s="66"/>
      <c r="C39" s="67"/>
      <c r="D39" s="289"/>
      <c r="E39" s="290"/>
      <c r="F39" s="289"/>
      <c r="G39" s="290"/>
      <c r="H39" s="289"/>
      <c r="I39" s="290"/>
      <c r="J39" s="289"/>
      <c r="K39" s="290"/>
      <c r="L39" s="289"/>
      <c r="M39" s="291"/>
    </row>
    <row r="40" spans="1:16" ht="14.1" customHeight="1" outlineLevel="1">
      <c r="A40" s="3">
        <v>7</v>
      </c>
      <c r="C40" s="21" t="s">
        <v>7</v>
      </c>
      <c r="D40" s="259" t="s">
        <v>32</v>
      </c>
      <c r="E40" s="260" t="s">
        <v>73</v>
      </c>
      <c r="F40" s="118" t="s">
        <v>33</v>
      </c>
      <c r="G40" s="108" t="s">
        <v>73</v>
      </c>
      <c r="H40" s="259" t="s">
        <v>32</v>
      </c>
      <c r="I40" s="260" t="s">
        <v>73</v>
      </c>
      <c r="J40" s="118" t="s">
        <v>33</v>
      </c>
      <c r="K40" s="108" t="s">
        <v>73</v>
      </c>
      <c r="L40" s="118" t="s">
        <v>33</v>
      </c>
      <c r="M40" s="108" t="s">
        <v>73</v>
      </c>
      <c r="N40" s="3"/>
    </row>
    <row r="41" spans="1:16" ht="14.1" customHeight="1" outlineLevel="1">
      <c r="A41" s="3">
        <v>7</v>
      </c>
      <c r="C41" s="21" t="s">
        <v>8</v>
      </c>
      <c r="D41" s="259" t="s">
        <v>32</v>
      </c>
      <c r="E41" s="260" t="s">
        <v>73</v>
      </c>
      <c r="F41" s="262" t="s">
        <v>32</v>
      </c>
      <c r="G41" s="260" t="s">
        <v>73</v>
      </c>
      <c r="H41" s="263" t="s">
        <v>34</v>
      </c>
      <c r="I41" s="264" t="s">
        <v>73</v>
      </c>
      <c r="J41" s="271" t="s">
        <v>35</v>
      </c>
      <c r="K41" s="268" t="s">
        <v>73</v>
      </c>
      <c r="L41" s="263" t="s">
        <v>34</v>
      </c>
      <c r="M41" s="264" t="s">
        <v>73</v>
      </c>
      <c r="N41" s="3"/>
    </row>
    <row r="42" spans="1:16" ht="14.1" customHeight="1" outlineLevel="1">
      <c r="A42" s="3">
        <v>7</v>
      </c>
      <c r="C42" s="21" t="s">
        <v>9</v>
      </c>
      <c r="D42" s="263" t="s">
        <v>34</v>
      </c>
      <c r="E42" s="264" t="s">
        <v>73</v>
      </c>
      <c r="F42" s="262" t="s">
        <v>32</v>
      </c>
      <c r="G42" s="260" t="s">
        <v>73</v>
      </c>
      <c r="H42" s="285"/>
      <c r="I42" s="281"/>
      <c r="J42" s="272" t="s">
        <v>36</v>
      </c>
      <c r="K42" s="273" t="s">
        <v>73</v>
      </c>
      <c r="L42" s="271" t="s">
        <v>35</v>
      </c>
      <c r="M42" s="268" t="s">
        <v>73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282" t="s">
        <v>37</v>
      </c>
      <c r="E43" s="292" t="s">
        <v>73</v>
      </c>
      <c r="F43" s="284" t="s">
        <v>66</v>
      </c>
      <c r="G43" s="284" t="s">
        <v>73</v>
      </c>
      <c r="H43" s="354" t="s">
        <v>80</v>
      </c>
      <c r="I43" s="355" t="s">
        <v>73</v>
      </c>
      <c r="J43" s="274" t="s">
        <v>38</v>
      </c>
      <c r="K43" s="275" t="s">
        <v>73</v>
      </c>
      <c r="L43" s="269" t="s">
        <v>65</v>
      </c>
      <c r="M43" s="276" t="s">
        <v>73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286" t="s">
        <v>3</v>
      </c>
      <c r="E44" s="287">
        <f>E38+7</f>
        <v>44291</v>
      </c>
      <c r="F44" s="286" t="s">
        <v>13</v>
      </c>
      <c r="G44" s="287">
        <f>E44+1</f>
        <v>44292</v>
      </c>
      <c r="H44" s="286" t="s">
        <v>4</v>
      </c>
      <c r="I44" s="287">
        <f>G44+1</f>
        <v>44293</v>
      </c>
      <c r="J44" s="286" t="s">
        <v>17</v>
      </c>
      <c r="K44" s="287">
        <f>I44+1</f>
        <v>44294</v>
      </c>
      <c r="L44" s="286" t="s">
        <v>6</v>
      </c>
      <c r="M44" s="288">
        <f>K44+1</f>
        <v>44295</v>
      </c>
      <c r="O44" s="38"/>
      <c r="P44" s="39"/>
    </row>
    <row r="45" spans="1:16" s="23" customFormat="1" ht="14.1" customHeight="1" outlineLevel="1">
      <c r="A45" s="65"/>
      <c r="B45" s="66"/>
      <c r="C45" s="67"/>
      <c r="D45" s="289"/>
      <c r="E45" s="290"/>
      <c r="F45" s="289"/>
      <c r="G45" s="290"/>
      <c r="H45" s="289"/>
      <c r="I45" s="290"/>
      <c r="J45" s="289"/>
      <c r="K45" s="290"/>
      <c r="L45" s="289"/>
      <c r="M45" s="291"/>
      <c r="O45" s="38"/>
      <c r="P45" s="39"/>
    </row>
    <row r="46" spans="1:16" ht="14.1" customHeight="1" outlineLevel="1">
      <c r="A46" s="3">
        <v>8</v>
      </c>
      <c r="C46" s="21" t="s">
        <v>7</v>
      </c>
      <c r="D46" s="259" t="s">
        <v>32</v>
      </c>
      <c r="E46" s="260" t="s">
        <v>73</v>
      </c>
      <c r="F46" s="118" t="s">
        <v>33</v>
      </c>
      <c r="G46" s="108" t="s">
        <v>73</v>
      </c>
      <c r="H46" s="259" t="s">
        <v>32</v>
      </c>
      <c r="I46" s="260" t="s">
        <v>73</v>
      </c>
      <c r="J46" s="118" t="s">
        <v>33</v>
      </c>
      <c r="K46" s="108" t="s">
        <v>73</v>
      </c>
      <c r="L46" s="118" t="s">
        <v>33</v>
      </c>
      <c r="M46" s="108" t="s">
        <v>73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259" t="s">
        <v>32</v>
      </c>
      <c r="E47" s="260" t="s">
        <v>73</v>
      </c>
      <c r="F47" s="262" t="s">
        <v>32</v>
      </c>
      <c r="G47" s="260" t="s">
        <v>73</v>
      </c>
      <c r="H47" s="263" t="s">
        <v>34</v>
      </c>
      <c r="I47" s="264" t="s">
        <v>73</v>
      </c>
      <c r="J47" s="271" t="s">
        <v>35</v>
      </c>
      <c r="K47" s="268" t="s">
        <v>73</v>
      </c>
      <c r="L47" s="263" t="s">
        <v>34</v>
      </c>
      <c r="M47" s="264" t="s">
        <v>73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263" t="s">
        <v>34</v>
      </c>
      <c r="E48" s="264" t="s">
        <v>73</v>
      </c>
      <c r="F48" s="262" t="s">
        <v>32</v>
      </c>
      <c r="G48" s="260" t="s">
        <v>73</v>
      </c>
      <c r="H48" s="285"/>
      <c r="I48" s="281"/>
      <c r="J48" s="272" t="s">
        <v>36</v>
      </c>
      <c r="K48" s="273" t="s">
        <v>73</v>
      </c>
      <c r="L48" s="271" t="s">
        <v>35</v>
      </c>
      <c r="M48" s="268" t="s">
        <v>73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282" t="s">
        <v>37</v>
      </c>
      <c r="E49" s="292" t="s">
        <v>73</v>
      </c>
      <c r="F49" s="284" t="s">
        <v>66</v>
      </c>
      <c r="G49" s="284" t="s">
        <v>73</v>
      </c>
      <c r="H49" s="354" t="s">
        <v>80</v>
      </c>
      <c r="I49" s="355" t="s">
        <v>73</v>
      </c>
      <c r="J49" s="274" t="s">
        <v>38</v>
      </c>
      <c r="K49" s="275" t="s">
        <v>73</v>
      </c>
      <c r="L49" s="269" t="s">
        <v>65</v>
      </c>
      <c r="M49" s="276" t="s">
        <v>73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286" t="s">
        <v>3</v>
      </c>
      <c r="E50" s="287">
        <f>E44+7</f>
        <v>44298</v>
      </c>
      <c r="F50" s="286" t="s">
        <v>13</v>
      </c>
      <c r="G50" s="287">
        <f>E50+1</f>
        <v>44299</v>
      </c>
      <c r="H50" s="286" t="s">
        <v>4</v>
      </c>
      <c r="I50" s="287">
        <f>G50+1</f>
        <v>44300</v>
      </c>
      <c r="J50" s="286" t="s">
        <v>17</v>
      </c>
      <c r="K50" s="287">
        <f>I50+1</f>
        <v>44301</v>
      </c>
      <c r="L50" s="286" t="s">
        <v>6</v>
      </c>
      <c r="M50" s="288">
        <f>K50+1</f>
        <v>44302</v>
      </c>
    </row>
    <row r="51" spans="1:18" s="23" customFormat="1" ht="14.1" customHeight="1" outlineLevel="1">
      <c r="A51" s="65"/>
      <c r="B51" s="66"/>
      <c r="C51" s="67"/>
      <c r="D51" s="289"/>
      <c r="E51" s="290"/>
      <c r="F51" s="289"/>
      <c r="G51" s="290"/>
      <c r="H51" s="289"/>
      <c r="I51" s="290"/>
      <c r="J51" s="289"/>
      <c r="K51" s="290"/>
      <c r="L51" s="289"/>
      <c r="M51" s="291"/>
    </row>
    <row r="52" spans="1:18" ht="14.1" customHeight="1" outlineLevel="1">
      <c r="A52" s="3">
        <v>9</v>
      </c>
      <c r="C52" s="21" t="s">
        <v>7</v>
      </c>
      <c r="D52" s="259" t="s">
        <v>32</v>
      </c>
      <c r="E52" s="260" t="s">
        <v>73</v>
      </c>
      <c r="F52" s="118" t="s">
        <v>33</v>
      </c>
      <c r="G52" s="108" t="s">
        <v>73</v>
      </c>
      <c r="H52" s="259" t="s">
        <v>32</v>
      </c>
      <c r="I52" s="260" t="s">
        <v>73</v>
      </c>
      <c r="J52" s="118" t="s">
        <v>33</v>
      </c>
      <c r="K52" s="108" t="s">
        <v>73</v>
      </c>
      <c r="L52" s="118" t="s">
        <v>33</v>
      </c>
      <c r="M52" s="108" t="s">
        <v>73</v>
      </c>
    </row>
    <row r="53" spans="1:18" ht="14.1" customHeight="1" outlineLevel="1">
      <c r="A53" s="3">
        <v>9</v>
      </c>
      <c r="C53" s="21" t="s">
        <v>8</v>
      </c>
      <c r="D53" s="259" t="s">
        <v>32</v>
      </c>
      <c r="E53" s="260" t="s">
        <v>73</v>
      </c>
      <c r="F53" s="262" t="s">
        <v>32</v>
      </c>
      <c r="G53" s="260" t="s">
        <v>73</v>
      </c>
      <c r="H53" s="263" t="s">
        <v>34</v>
      </c>
      <c r="I53" s="264" t="s">
        <v>73</v>
      </c>
      <c r="J53" s="271" t="s">
        <v>35</v>
      </c>
      <c r="K53" s="268" t="s">
        <v>73</v>
      </c>
      <c r="L53" s="263" t="s">
        <v>34</v>
      </c>
      <c r="M53" s="264" t="s">
        <v>73</v>
      </c>
    </row>
    <row r="54" spans="1:18" ht="14.1" customHeight="1" outlineLevel="1">
      <c r="A54" s="3">
        <v>9</v>
      </c>
      <c r="C54" s="21" t="s">
        <v>9</v>
      </c>
      <c r="D54" s="263" t="s">
        <v>34</v>
      </c>
      <c r="E54" s="264" t="s">
        <v>73</v>
      </c>
      <c r="F54" s="262" t="s">
        <v>32</v>
      </c>
      <c r="G54" s="260" t="s">
        <v>73</v>
      </c>
      <c r="H54" s="285"/>
      <c r="I54" s="281"/>
      <c r="J54" s="272" t="s">
        <v>36</v>
      </c>
      <c r="K54" s="273" t="s">
        <v>73</v>
      </c>
      <c r="L54" s="271" t="s">
        <v>35</v>
      </c>
      <c r="M54" s="268" t="s">
        <v>73</v>
      </c>
    </row>
    <row r="55" spans="1:18" s="3" customFormat="1" ht="14.1" customHeight="1" outlineLevel="1">
      <c r="A55" s="3">
        <v>9</v>
      </c>
      <c r="B55" s="122"/>
      <c r="C55" s="173" t="s">
        <v>10</v>
      </c>
      <c r="D55" s="282" t="s">
        <v>37</v>
      </c>
      <c r="E55" s="292" t="s">
        <v>73</v>
      </c>
      <c r="F55" s="212" t="s">
        <v>66</v>
      </c>
      <c r="G55" s="212" t="s">
        <v>73</v>
      </c>
      <c r="H55" s="354" t="s">
        <v>80</v>
      </c>
      <c r="I55" s="355" t="s">
        <v>73</v>
      </c>
      <c r="J55" s="274" t="s">
        <v>38</v>
      </c>
      <c r="K55" s="275" t="s">
        <v>73</v>
      </c>
      <c r="L55" s="269" t="s">
        <v>65</v>
      </c>
      <c r="M55" s="276" t="s">
        <v>73</v>
      </c>
    </row>
    <row r="56" spans="1:18" s="11" customFormat="1" ht="14.1" customHeight="1" outlineLevel="2">
      <c r="A56" s="27">
        <v>10</v>
      </c>
      <c r="B56" s="28">
        <v>10</v>
      </c>
      <c r="C56" s="29" t="s">
        <v>2</v>
      </c>
      <c r="D56" s="286" t="s">
        <v>3</v>
      </c>
      <c r="E56" s="287">
        <f>E50+7</f>
        <v>44305</v>
      </c>
      <c r="F56" s="286" t="s">
        <v>13</v>
      </c>
      <c r="G56" s="287">
        <f>E56+1</f>
        <v>44306</v>
      </c>
      <c r="H56" s="286" t="s">
        <v>4</v>
      </c>
      <c r="I56" s="287">
        <f>G56+1</f>
        <v>44307</v>
      </c>
      <c r="J56" s="286" t="s">
        <v>17</v>
      </c>
      <c r="K56" s="287">
        <f>I56+1</f>
        <v>44308</v>
      </c>
      <c r="L56" s="286" t="s">
        <v>6</v>
      </c>
      <c r="M56" s="288">
        <f>K56+1</f>
        <v>44309</v>
      </c>
    </row>
    <row r="57" spans="1:18" s="23" customFormat="1" ht="14.1" customHeight="1" outlineLevel="1">
      <c r="A57" s="65"/>
      <c r="B57" s="66"/>
      <c r="C57" s="67"/>
      <c r="D57" s="289"/>
      <c r="E57" s="290"/>
      <c r="F57" s="289"/>
      <c r="G57" s="290"/>
      <c r="H57" s="289"/>
      <c r="I57" s="290"/>
      <c r="J57" s="289"/>
      <c r="K57" s="290"/>
      <c r="L57" s="289"/>
      <c r="M57" s="291"/>
    </row>
    <row r="58" spans="1:18" ht="14.1" customHeight="1" outlineLevel="1">
      <c r="A58" s="3">
        <v>10</v>
      </c>
      <c r="C58" s="21" t="s">
        <v>7</v>
      </c>
      <c r="D58" s="259" t="s">
        <v>32</v>
      </c>
      <c r="E58" s="260" t="s">
        <v>73</v>
      </c>
      <c r="F58" s="118" t="s">
        <v>33</v>
      </c>
      <c r="G58" s="108" t="s">
        <v>73</v>
      </c>
      <c r="H58" s="259" t="s">
        <v>32</v>
      </c>
      <c r="I58" s="260" t="s">
        <v>73</v>
      </c>
      <c r="J58" s="118" t="s">
        <v>33</v>
      </c>
      <c r="K58" s="108" t="s">
        <v>73</v>
      </c>
      <c r="L58" s="118" t="s">
        <v>33</v>
      </c>
      <c r="M58" s="108" t="s">
        <v>73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259" t="s">
        <v>32</v>
      </c>
      <c r="E59" s="260" t="s">
        <v>73</v>
      </c>
      <c r="F59" s="262" t="s">
        <v>32</v>
      </c>
      <c r="G59" s="260" t="s">
        <v>73</v>
      </c>
      <c r="H59" s="263" t="s">
        <v>34</v>
      </c>
      <c r="I59" s="264" t="s">
        <v>73</v>
      </c>
      <c r="J59" s="271" t="s">
        <v>35</v>
      </c>
      <c r="K59" s="268" t="s">
        <v>73</v>
      </c>
      <c r="L59" s="263" t="s">
        <v>34</v>
      </c>
      <c r="M59" s="264" t="s">
        <v>73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263" t="s">
        <v>34</v>
      </c>
      <c r="E60" s="264" t="s">
        <v>73</v>
      </c>
      <c r="F60" s="262" t="s">
        <v>32</v>
      </c>
      <c r="G60" s="260" t="s">
        <v>73</v>
      </c>
      <c r="H60" s="285"/>
      <c r="I60" s="281"/>
      <c r="J60" s="272" t="s">
        <v>36</v>
      </c>
      <c r="K60" s="273" t="s">
        <v>73</v>
      </c>
      <c r="L60" s="271" t="s">
        <v>35</v>
      </c>
      <c r="M60" s="268" t="s">
        <v>73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295" t="s">
        <v>39</v>
      </c>
      <c r="E61" s="295" t="s">
        <v>73</v>
      </c>
      <c r="F61" s="295" t="s">
        <v>39</v>
      </c>
      <c r="G61" s="212" t="s">
        <v>66</v>
      </c>
      <c r="H61" s="354" t="s">
        <v>80</v>
      </c>
      <c r="I61" s="355" t="s">
        <v>73</v>
      </c>
      <c r="J61" s="274" t="s">
        <v>38</v>
      </c>
      <c r="K61" s="275" t="s">
        <v>73</v>
      </c>
      <c r="L61" s="269" t="s">
        <v>65</v>
      </c>
      <c r="M61" s="276" t="s">
        <v>73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286" t="s">
        <v>3</v>
      </c>
      <c r="E62" s="287">
        <f>E56+7</f>
        <v>44312</v>
      </c>
      <c r="F62" s="286" t="s">
        <v>13</v>
      </c>
      <c r="G62" s="287">
        <f>E62+1</f>
        <v>44313</v>
      </c>
      <c r="H62" s="286" t="s">
        <v>4</v>
      </c>
      <c r="I62" s="287">
        <f>G62+1</f>
        <v>44314</v>
      </c>
      <c r="J62" s="286" t="s">
        <v>17</v>
      </c>
      <c r="K62" s="287">
        <f>I62+1</f>
        <v>44315</v>
      </c>
      <c r="L62" s="286" t="s">
        <v>6</v>
      </c>
      <c r="M62" s="288">
        <f>K62+1</f>
        <v>44316</v>
      </c>
    </row>
    <row r="63" spans="1:18" s="23" customFormat="1" ht="14.1" customHeight="1" outlineLevel="1">
      <c r="A63" s="65"/>
      <c r="B63" s="66"/>
      <c r="C63" s="67"/>
      <c r="D63" s="289"/>
      <c r="E63" s="290"/>
      <c r="F63" s="289"/>
      <c r="G63" s="290"/>
      <c r="H63" s="289"/>
      <c r="I63" s="290"/>
      <c r="J63" s="289"/>
      <c r="K63" s="290"/>
      <c r="L63" s="289"/>
      <c r="M63" s="291"/>
    </row>
    <row r="64" spans="1:18" ht="14.1" customHeight="1" outlineLevel="1">
      <c r="A64" s="3">
        <v>0</v>
      </c>
      <c r="C64" s="21" t="s">
        <v>7</v>
      </c>
      <c r="D64" s="261"/>
      <c r="E64" s="279"/>
      <c r="F64" s="277"/>
      <c r="G64" s="279"/>
      <c r="H64" s="261"/>
      <c r="I64" s="279"/>
      <c r="J64" s="261"/>
      <c r="K64" s="279"/>
      <c r="L64" s="261"/>
      <c r="M64" s="296"/>
      <c r="N64" s="3"/>
    </row>
    <row r="65" spans="1:15" ht="14.1" customHeight="1" outlineLevel="1">
      <c r="A65" s="3">
        <v>0</v>
      </c>
      <c r="C65" s="21" t="s">
        <v>8</v>
      </c>
      <c r="D65" s="265" t="s">
        <v>18</v>
      </c>
      <c r="E65" s="279"/>
      <c r="F65" s="265" t="s">
        <v>18</v>
      </c>
      <c r="G65" s="279"/>
      <c r="H65" s="265" t="s">
        <v>18</v>
      </c>
      <c r="I65" s="279"/>
      <c r="J65" s="265" t="s">
        <v>18</v>
      </c>
      <c r="K65" s="279"/>
      <c r="L65" s="265" t="s">
        <v>18</v>
      </c>
      <c r="M65" s="296"/>
      <c r="N65" s="3"/>
    </row>
    <row r="66" spans="1:15" ht="14.1" customHeight="1" outlineLevel="1">
      <c r="A66" s="3">
        <v>0</v>
      </c>
      <c r="C66" s="21" t="s">
        <v>9</v>
      </c>
      <c r="D66" s="266"/>
      <c r="E66" s="279"/>
      <c r="F66" s="278"/>
      <c r="G66" s="279"/>
      <c r="H66" s="266"/>
      <c r="I66" s="279"/>
      <c r="J66" s="266"/>
      <c r="K66" s="279"/>
      <c r="L66" s="266"/>
      <c r="M66" s="29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266"/>
      <c r="E67" s="279"/>
      <c r="F67" s="278"/>
      <c r="G67" s="279"/>
      <c r="H67" s="266"/>
      <c r="I67" s="279"/>
      <c r="J67" s="266"/>
      <c r="K67" s="279"/>
      <c r="L67" s="266"/>
      <c r="M67" s="296"/>
    </row>
    <row r="68" spans="1:15" s="11" customFormat="1" ht="14.1" customHeight="1" outlineLevel="2">
      <c r="A68" s="27">
        <v>0</v>
      </c>
      <c r="B68" s="28">
        <v>0</v>
      </c>
      <c r="C68" s="29" t="s">
        <v>2</v>
      </c>
      <c r="D68" s="286" t="s">
        <v>3</v>
      </c>
      <c r="E68" s="287">
        <f>E62+7</f>
        <v>44319</v>
      </c>
      <c r="F68" s="286" t="s">
        <v>13</v>
      </c>
      <c r="G68" s="287">
        <f>E68+1</f>
        <v>44320</v>
      </c>
      <c r="H68" s="286" t="s">
        <v>4</v>
      </c>
      <c r="I68" s="287">
        <f>G68+1</f>
        <v>44321</v>
      </c>
      <c r="J68" s="286" t="s">
        <v>17</v>
      </c>
      <c r="K68" s="287">
        <f>I68+1</f>
        <v>44322</v>
      </c>
      <c r="L68" s="286" t="s">
        <v>6</v>
      </c>
      <c r="M68" s="288">
        <f>K68+1</f>
        <v>44323</v>
      </c>
    </row>
    <row r="69" spans="1:15" s="23" customFormat="1" ht="14.1" customHeight="1" outlineLevel="1">
      <c r="A69" s="65"/>
      <c r="B69" s="66"/>
      <c r="C69" s="67"/>
      <c r="D69" s="289"/>
      <c r="E69" s="290"/>
      <c r="F69" s="289"/>
      <c r="G69" s="290"/>
      <c r="H69" s="289"/>
      <c r="I69" s="290"/>
      <c r="J69" s="289"/>
      <c r="K69" s="290"/>
      <c r="L69" s="289"/>
      <c r="M69" s="291"/>
    </row>
    <row r="70" spans="1:15" ht="14.1" customHeight="1" outlineLevel="1">
      <c r="A70" s="3">
        <v>0</v>
      </c>
      <c r="C70" s="21" t="s">
        <v>7</v>
      </c>
      <c r="D70" s="261"/>
      <c r="E70" s="279"/>
      <c r="F70" s="277"/>
      <c r="G70" s="279"/>
      <c r="H70" s="261"/>
      <c r="I70" s="279"/>
      <c r="J70" s="261"/>
      <c r="K70" s="279"/>
      <c r="L70" s="261"/>
      <c r="M70" s="296"/>
    </row>
    <row r="71" spans="1:15" ht="14.1" customHeight="1" outlineLevel="1">
      <c r="A71" s="3">
        <v>0</v>
      </c>
      <c r="C71" s="21" t="s">
        <v>8</v>
      </c>
      <c r="D71" s="265" t="s">
        <v>18</v>
      </c>
      <c r="E71" s="279"/>
      <c r="F71" s="265" t="s">
        <v>18</v>
      </c>
      <c r="G71" s="279"/>
      <c r="H71" s="265" t="s">
        <v>18</v>
      </c>
      <c r="I71" s="279"/>
      <c r="J71" s="265" t="s">
        <v>18</v>
      </c>
      <c r="K71" s="279"/>
      <c r="L71" s="265" t="s">
        <v>18</v>
      </c>
      <c r="M71" s="296"/>
    </row>
    <row r="72" spans="1:15" ht="14.1" customHeight="1" outlineLevel="1">
      <c r="A72" s="3">
        <v>0</v>
      </c>
      <c r="C72" s="21" t="s">
        <v>9</v>
      </c>
      <c r="D72" s="266"/>
      <c r="E72" s="279"/>
      <c r="F72" s="278"/>
      <c r="G72" s="279"/>
      <c r="H72" s="266"/>
      <c r="I72" s="279"/>
      <c r="J72" s="266"/>
      <c r="K72" s="279"/>
      <c r="L72" s="266"/>
      <c r="M72" s="296"/>
    </row>
    <row r="73" spans="1:15" s="3" customFormat="1" ht="14.1" customHeight="1" outlineLevel="1">
      <c r="A73" s="3">
        <v>0</v>
      </c>
      <c r="B73" s="16"/>
      <c r="C73" s="21" t="s">
        <v>10</v>
      </c>
      <c r="D73" s="266"/>
      <c r="E73" s="279"/>
      <c r="F73" s="278"/>
      <c r="G73" s="279"/>
      <c r="H73" s="266"/>
      <c r="I73" s="279"/>
      <c r="J73" s="266"/>
      <c r="K73" s="279"/>
      <c r="L73" s="266"/>
      <c r="M73" s="296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286" t="s">
        <v>3</v>
      </c>
      <c r="E74" s="287">
        <f>E68+7</f>
        <v>44326</v>
      </c>
      <c r="F74" s="286" t="s">
        <v>13</v>
      </c>
      <c r="G74" s="287">
        <f>E74+1</f>
        <v>44327</v>
      </c>
      <c r="H74" s="286" t="s">
        <v>4</v>
      </c>
      <c r="I74" s="287">
        <f>G74+1</f>
        <v>44328</v>
      </c>
      <c r="J74" s="286" t="s">
        <v>17</v>
      </c>
      <c r="K74" s="287">
        <f>I74+1</f>
        <v>44329</v>
      </c>
      <c r="L74" s="286" t="s">
        <v>6</v>
      </c>
      <c r="M74" s="288">
        <f>K74+1</f>
        <v>44330</v>
      </c>
    </row>
    <row r="75" spans="1:15" s="23" customFormat="1" ht="14.1" customHeight="1" outlineLevel="1">
      <c r="A75" s="65"/>
      <c r="B75" s="66"/>
      <c r="C75" s="67"/>
      <c r="D75" s="289"/>
      <c r="E75" s="290"/>
      <c r="F75" s="289"/>
      <c r="G75" s="290"/>
      <c r="H75" s="289"/>
      <c r="I75" s="290"/>
      <c r="J75" s="289"/>
      <c r="K75" s="290"/>
      <c r="L75" s="289"/>
      <c r="M75" s="291"/>
    </row>
    <row r="76" spans="1:15" ht="14.1" customHeight="1" outlineLevel="1">
      <c r="A76" s="3">
        <v>11</v>
      </c>
      <c r="C76" s="21" t="s">
        <v>7</v>
      </c>
      <c r="D76" s="259" t="s">
        <v>32</v>
      </c>
      <c r="E76" s="260" t="s">
        <v>73</v>
      </c>
      <c r="F76" s="107" t="s">
        <v>33</v>
      </c>
      <c r="G76" s="108" t="s">
        <v>73</v>
      </c>
      <c r="H76" s="259" t="s">
        <v>32</v>
      </c>
      <c r="I76" s="260" t="s">
        <v>73</v>
      </c>
      <c r="J76" s="107" t="s">
        <v>33</v>
      </c>
      <c r="K76" s="108" t="s">
        <v>73</v>
      </c>
      <c r="L76" s="107" t="s">
        <v>33</v>
      </c>
      <c r="M76" s="108" t="s">
        <v>73</v>
      </c>
    </row>
    <row r="77" spans="1:15" ht="14.1" customHeight="1" outlineLevel="1">
      <c r="A77" s="3">
        <v>11</v>
      </c>
      <c r="C77" s="21" t="s">
        <v>8</v>
      </c>
      <c r="D77" s="259" t="s">
        <v>32</v>
      </c>
      <c r="E77" s="260" t="s">
        <v>73</v>
      </c>
      <c r="F77" s="262" t="s">
        <v>32</v>
      </c>
      <c r="G77" s="260" t="s">
        <v>73</v>
      </c>
      <c r="H77" s="263" t="s">
        <v>34</v>
      </c>
      <c r="I77" s="264" t="s">
        <v>73</v>
      </c>
      <c r="J77" s="267" t="s">
        <v>35</v>
      </c>
      <c r="K77" s="268" t="s">
        <v>73</v>
      </c>
      <c r="L77" s="263" t="s">
        <v>34</v>
      </c>
      <c r="M77" s="264" t="s">
        <v>73</v>
      </c>
    </row>
    <row r="78" spans="1:15" ht="14.1" customHeight="1" outlineLevel="1">
      <c r="A78" s="3">
        <v>11</v>
      </c>
      <c r="C78" s="21" t="s">
        <v>9</v>
      </c>
      <c r="D78" s="263" t="s">
        <v>34</v>
      </c>
      <c r="E78" s="264" t="s">
        <v>73</v>
      </c>
      <c r="F78" s="262" t="s">
        <v>32</v>
      </c>
      <c r="G78" s="260" t="s">
        <v>73</v>
      </c>
      <c r="H78" s="280"/>
      <c r="I78" s="281"/>
      <c r="J78" s="272" t="s">
        <v>36</v>
      </c>
      <c r="K78" s="273" t="s">
        <v>73</v>
      </c>
      <c r="L78" s="297"/>
      <c r="M78" s="298"/>
      <c r="O78" s="20"/>
    </row>
    <row r="79" spans="1:15" ht="14.1" customHeight="1" outlineLevel="1">
      <c r="A79" s="3">
        <v>11</v>
      </c>
      <c r="C79" s="21" t="s">
        <v>10</v>
      </c>
      <c r="D79" s="295" t="s">
        <v>39</v>
      </c>
      <c r="E79" s="295" t="s">
        <v>73</v>
      </c>
      <c r="F79" s="295" t="s">
        <v>39</v>
      </c>
      <c r="G79" s="295" t="s">
        <v>73</v>
      </c>
      <c r="H79" s="354" t="s">
        <v>80</v>
      </c>
      <c r="I79" s="355" t="s">
        <v>73</v>
      </c>
      <c r="J79" s="274" t="s">
        <v>38</v>
      </c>
      <c r="K79" s="275" t="s">
        <v>73</v>
      </c>
      <c r="L79" s="269" t="s">
        <v>65</v>
      </c>
      <c r="M79" s="270" t="s">
        <v>73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286" t="s">
        <v>3</v>
      </c>
      <c r="E80" s="287">
        <f>E74+7</f>
        <v>44333</v>
      </c>
      <c r="F80" s="286" t="s">
        <v>13</v>
      </c>
      <c r="G80" s="287">
        <f>E80+1</f>
        <v>44334</v>
      </c>
      <c r="H80" s="286" t="s">
        <v>4</v>
      </c>
      <c r="I80" s="287">
        <f>G80+1</f>
        <v>44335</v>
      </c>
      <c r="J80" s="286" t="s">
        <v>17</v>
      </c>
      <c r="K80" s="287">
        <f>I80+1</f>
        <v>44336</v>
      </c>
      <c r="L80" s="286" t="s">
        <v>6</v>
      </c>
      <c r="M80" s="288">
        <f>K80+1</f>
        <v>44337</v>
      </c>
    </row>
    <row r="81" spans="1:13" s="23" customFormat="1" ht="14.1" customHeight="1" outlineLevel="1">
      <c r="A81" s="65"/>
      <c r="B81" s="66"/>
      <c r="C81" s="67"/>
      <c r="D81" s="289"/>
      <c r="E81" s="290"/>
      <c r="F81" s="289"/>
      <c r="G81" s="290"/>
      <c r="H81" s="289"/>
      <c r="I81" s="290"/>
      <c r="J81" s="289"/>
      <c r="K81" s="290"/>
      <c r="L81" s="289"/>
      <c r="M81" s="291"/>
    </row>
    <row r="82" spans="1:13" ht="14.1" customHeight="1" outlineLevel="1">
      <c r="A82" s="3">
        <v>12</v>
      </c>
      <c r="C82" s="21" t="s">
        <v>7</v>
      </c>
      <c r="D82" s="259" t="s">
        <v>32</v>
      </c>
      <c r="E82" s="260" t="s">
        <v>73</v>
      </c>
      <c r="F82" s="107" t="s">
        <v>33</v>
      </c>
      <c r="G82" s="108" t="s">
        <v>73</v>
      </c>
      <c r="H82" s="259" t="s">
        <v>32</v>
      </c>
      <c r="I82" s="260" t="s">
        <v>73</v>
      </c>
      <c r="J82" s="107" t="s">
        <v>33</v>
      </c>
      <c r="K82" s="108" t="s">
        <v>73</v>
      </c>
      <c r="L82" s="107" t="s">
        <v>33</v>
      </c>
      <c r="M82" s="108" t="s">
        <v>73</v>
      </c>
    </row>
    <row r="83" spans="1:13" ht="14.1" customHeight="1" outlineLevel="1">
      <c r="A83" s="3">
        <v>12</v>
      </c>
      <c r="C83" s="21" t="s">
        <v>8</v>
      </c>
      <c r="D83" s="259" t="s">
        <v>32</v>
      </c>
      <c r="E83" s="260" t="s">
        <v>73</v>
      </c>
      <c r="F83" s="262" t="s">
        <v>32</v>
      </c>
      <c r="G83" s="260" t="s">
        <v>73</v>
      </c>
      <c r="H83" s="263" t="s">
        <v>34</v>
      </c>
      <c r="I83" s="264" t="s">
        <v>73</v>
      </c>
      <c r="J83" s="267" t="s">
        <v>35</v>
      </c>
      <c r="K83" s="268" t="s">
        <v>73</v>
      </c>
      <c r="L83" s="263" t="s">
        <v>34</v>
      </c>
      <c r="M83" s="264" t="s">
        <v>73</v>
      </c>
    </row>
    <row r="84" spans="1:13" ht="14.1" customHeight="1" outlineLevel="1">
      <c r="A84" s="3">
        <v>12</v>
      </c>
      <c r="C84" s="21" t="s">
        <v>9</v>
      </c>
      <c r="D84" s="263" t="s">
        <v>34</v>
      </c>
      <c r="E84" s="264" t="s">
        <v>73</v>
      </c>
      <c r="F84" s="262" t="s">
        <v>32</v>
      </c>
      <c r="G84" s="260" t="s">
        <v>73</v>
      </c>
      <c r="H84" s="280"/>
      <c r="I84" s="281"/>
      <c r="J84" s="272" t="s">
        <v>36</v>
      </c>
      <c r="K84" s="273" t="s">
        <v>73</v>
      </c>
      <c r="L84" s="297"/>
      <c r="M84" s="298"/>
    </row>
    <row r="85" spans="1:13" ht="14.1" customHeight="1" outlineLevel="1">
      <c r="A85" s="3">
        <v>12</v>
      </c>
      <c r="C85" s="21" t="s">
        <v>10</v>
      </c>
      <c r="D85" s="295" t="s">
        <v>39</v>
      </c>
      <c r="E85" s="295" t="s">
        <v>73</v>
      </c>
      <c r="F85" s="295" t="s">
        <v>39</v>
      </c>
      <c r="G85" s="295" t="s">
        <v>73</v>
      </c>
      <c r="H85" s="354" t="s">
        <v>80</v>
      </c>
      <c r="I85" s="355" t="s">
        <v>73</v>
      </c>
      <c r="J85" s="274" t="s">
        <v>38</v>
      </c>
      <c r="K85" s="275" t="s">
        <v>73</v>
      </c>
      <c r="L85" s="269" t="s">
        <v>65</v>
      </c>
      <c r="M85" s="270" t="s">
        <v>73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286" t="s">
        <v>3</v>
      </c>
      <c r="E86" s="287">
        <f>E80+7</f>
        <v>44340</v>
      </c>
      <c r="F86" s="286" t="s">
        <v>13</v>
      </c>
      <c r="G86" s="287">
        <f>E86+1</f>
        <v>44341</v>
      </c>
      <c r="H86" s="286" t="s">
        <v>4</v>
      </c>
      <c r="I86" s="287">
        <f>G86+1</f>
        <v>44342</v>
      </c>
      <c r="J86" s="286" t="s">
        <v>17</v>
      </c>
      <c r="K86" s="287">
        <f>I86+1</f>
        <v>44343</v>
      </c>
      <c r="L86" s="286" t="s">
        <v>6</v>
      </c>
      <c r="M86" s="288">
        <f>K86+1</f>
        <v>44344</v>
      </c>
    </row>
    <row r="87" spans="1:13" s="23" customFormat="1" ht="14.1" customHeight="1" outlineLevel="1">
      <c r="A87" s="65"/>
      <c r="B87" s="66"/>
      <c r="C87" s="67"/>
      <c r="D87" s="289"/>
      <c r="E87" s="290"/>
      <c r="F87" s="289"/>
      <c r="G87" s="290"/>
      <c r="H87" s="289"/>
      <c r="I87" s="290"/>
      <c r="J87" s="289"/>
      <c r="K87" s="290"/>
      <c r="L87" s="289"/>
      <c r="M87" s="291"/>
    </row>
    <row r="88" spans="1:13" ht="14.1" customHeight="1" outlineLevel="1">
      <c r="A88" s="3">
        <v>13</v>
      </c>
      <c r="C88" s="21" t="s">
        <v>7</v>
      </c>
      <c r="D88" s="259" t="s">
        <v>32</v>
      </c>
      <c r="E88" s="260" t="s">
        <v>73</v>
      </c>
      <c r="F88" s="107" t="s">
        <v>33</v>
      </c>
      <c r="G88" s="108" t="s">
        <v>73</v>
      </c>
      <c r="H88" s="259" t="s">
        <v>32</v>
      </c>
      <c r="I88" s="260" t="s">
        <v>73</v>
      </c>
      <c r="J88" s="107" t="s">
        <v>33</v>
      </c>
      <c r="K88" s="108" t="s">
        <v>73</v>
      </c>
      <c r="L88" s="107" t="s">
        <v>33</v>
      </c>
      <c r="M88" s="108" t="s">
        <v>73</v>
      </c>
    </row>
    <row r="89" spans="1:13" ht="14.1" customHeight="1" outlineLevel="1">
      <c r="A89" s="3">
        <v>13</v>
      </c>
      <c r="C89" s="21" t="s">
        <v>8</v>
      </c>
      <c r="D89" s="259" t="s">
        <v>32</v>
      </c>
      <c r="E89" s="260" t="s">
        <v>73</v>
      </c>
      <c r="F89" s="262" t="s">
        <v>32</v>
      </c>
      <c r="G89" s="260" t="s">
        <v>73</v>
      </c>
      <c r="H89" s="263" t="s">
        <v>34</v>
      </c>
      <c r="I89" s="264" t="s">
        <v>73</v>
      </c>
      <c r="J89" s="267" t="s">
        <v>35</v>
      </c>
      <c r="K89" s="268" t="s">
        <v>73</v>
      </c>
      <c r="L89" s="263" t="s">
        <v>34</v>
      </c>
      <c r="M89" s="264" t="s">
        <v>73</v>
      </c>
    </row>
    <row r="90" spans="1:13" ht="14.1" customHeight="1" outlineLevel="1">
      <c r="A90" s="3">
        <v>13</v>
      </c>
      <c r="C90" s="21" t="s">
        <v>9</v>
      </c>
      <c r="D90" s="263" t="s">
        <v>34</v>
      </c>
      <c r="E90" s="264" t="s">
        <v>73</v>
      </c>
      <c r="F90" s="262" t="s">
        <v>32</v>
      </c>
      <c r="G90" s="260" t="s">
        <v>73</v>
      </c>
      <c r="H90" s="280"/>
      <c r="I90" s="281"/>
      <c r="J90" s="272" t="s">
        <v>36</v>
      </c>
      <c r="K90" s="273" t="s">
        <v>73</v>
      </c>
      <c r="L90" s="297"/>
      <c r="M90" s="298"/>
    </row>
    <row r="91" spans="1:13" s="3" customFormat="1" ht="14.1" customHeight="1" outlineLevel="1">
      <c r="A91" s="3">
        <v>13</v>
      </c>
      <c r="B91" s="16"/>
      <c r="C91" s="21" t="s">
        <v>10</v>
      </c>
      <c r="D91" s="295" t="s">
        <v>39</v>
      </c>
      <c r="E91" s="295" t="s">
        <v>73</v>
      </c>
      <c r="F91" s="295" t="s">
        <v>39</v>
      </c>
      <c r="G91" s="295" t="s">
        <v>73</v>
      </c>
      <c r="H91" s="354" t="s">
        <v>80</v>
      </c>
      <c r="I91" s="355" t="s">
        <v>73</v>
      </c>
      <c r="J91" s="274" t="s">
        <v>38</v>
      </c>
      <c r="K91" s="275" t="s">
        <v>73</v>
      </c>
      <c r="L91" s="269" t="s">
        <v>65</v>
      </c>
      <c r="M91" s="270" t="s">
        <v>73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286" t="s">
        <v>3</v>
      </c>
      <c r="E92" s="287">
        <f>E86+7</f>
        <v>44347</v>
      </c>
      <c r="F92" s="286" t="s">
        <v>13</v>
      </c>
      <c r="G92" s="287">
        <f>E92+1</f>
        <v>44348</v>
      </c>
      <c r="H92" s="286" t="s">
        <v>4</v>
      </c>
      <c r="I92" s="287">
        <f>G92+1</f>
        <v>44349</v>
      </c>
      <c r="J92" s="286" t="s">
        <v>17</v>
      </c>
      <c r="K92" s="287">
        <f>I92+1</f>
        <v>44350</v>
      </c>
      <c r="L92" s="286" t="s">
        <v>6</v>
      </c>
      <c r="M92" s="288">
        <f>K92+1</f>
        <v>44351</v>
      </c>
    </row>
    <row r="93" spans="1:13" s="23" customFormat="1" ht="14.1" customHeight="1" outlineLevel="1">
      <c r="A93" s="65"/>
      <c r="B93" s="66"/>
      <c r="C93" s="67"/>
      <c r="D93" s="289"/>
      <c r="E93" s="290"/>
      <c r="F93" s="289"/>
      <c r="G93" s="290"/>
      <c r="H93" s="289"/>
      <c r="I93" s="290"/>
      <c r="J93" s="289"/>
      <c r="K93" s="290"/>
      <c r="L93" s="289"/>
      <c r="M93" s="291"/>
    </row>
    <row r="94" spans="1:13" ht="14.1" customHeight="1" outlineLevel="1">
      <c r="A94" s="3">
        <v>14</v>
      </c>
      <c r="C94" s="21" t="s">
        <v>7</v>
      </c>
      <c r="D94" s="259" t="s">
        <v>32</v>
      </c>
      <c r="E94" s="260" t="s">
        <v>73</v>
      </c>
      <c r="F94" s="107" t="s">
        <v>33</v>
      </c>
      <c r="G94" s="108" t="s">
        <v>73</v>
      </c>
      <c r="H94" s="259" t="s">
        <v>32</v>
      </c>
      <c r="I94" s="260" t="s">
        <v>73</v>
      </c>
      <c r="J94" s="107" t="s">
        <v>33</v>
      </c>
      <c r="K94" s="108" t="s">
        <v>73</v>
      </c>
      <c r="L94" s="107" t="s">
        <v>33</v>
      </c>
      <c r="M94" s="108" t="s">
        <v>73</v>
      </c>
    </row>
    <row r="95" spans="1:13" ht="14.1" customHeight="1" outlineLevel="1">
      <c r="A95" s="3">
        <v>14</v>
      </c>
      <c r="C95" s="21" t="s">
        <v>8</v>
      </c>
      <c r="D95" s="259" t="s">
        <v>32</v>
      </c>
      <c r="E95" s="260" t="s">
        <v>73</v>
      </c>
      <c r="F95" s="262" t="s">
        <v>32</v>
      </c>
      <c r="G95" s="260" t="s">
        <v>73</v>
      </c>
      <c r="H95" s="263" t="s">
        <v>34</v>
      </c>
      <c r="I95" s="264" t="s">
        <v>73</v>
      </c>
      <c r="J95" s="271" t="s">
        <v>35</v>
      </c>
      <c r="K95" s="268" t="s">
        <v>73</v>
      </c>
      <c r="L95" s="263" t="s">
        <v>34</v>
      </c>
      <c r="M95" s="264" t="s">
        <v>73</v>
      </c>
    </row>
    <row r="96" spans="1:13" ht="14.1" customHeight="1" outlineLevel="1">
      <c r="A96" s="3">
        <v>14</v>
      </c>
      <c r="C96" s="21" t="s">
        <v>9</v>
      </c>
      <c r="D96" s="263" t="s">
        <v>34</v>
      </c>
      <c r="E96" s="264" t="s">
        <v>73</v>
      </c>
      <c r="F96" s="262" t="s">
        <v>32</v>
      </c>
      <c r="G96" s="260" t="s">
        <v>73</v>
      </c>
      <c r="H96" s="280"/>
      <c r="I96" s="281"/>
      <c r="J96" s="272" t="s">
        <v>36</v>
      </c>
      <c r="K96" s="273" t="s">
        <v>73</v>
      </c>
      <c r="L96" s="297"/>
      <c r="M96" s="298"/>
    </row>
    <row r="97" spans="1:13" s="3" customFormat="1" ht="14.1" customHeight="1" outlineLevel="1">
      <c r="A97" s="3">
        <v>14</v>
      </c>
      <c r="B97" s="16"/>
      <c r="C97" s="21" t="s">
        <v>10</v>
      </c>
      <c r="D97" s="299"/>
      <c r="E97" s="298"/>
      <c r="F97" s="281"/>
      <c r="G97" s="281"/>
      <c r="H97" s="354" t="s">
        <v>80</v>
      </c>
      <c r="I97" s="355" t="s">
        <v>73</v>
      </c>
      <c r="J97" s="274" t="s">
        <v>38</v>
      </c>
      <c r="K97" s="275" t="s">
        <v>73</v>
      </c>
      <c r="L97" s="269" t="s">
        <v>65</v>
      </c>
      <c r="M97" s="270" t="s">
        <v>73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286" t="s">
        <v>3</v>
      </c>
      <c r="E98" s="287">
        <f>E92+7</f>
        <v>44354</v>
      </c>
      <c r="F98" s="286" t="s">
        <v>13</v>
      </c>
      <c r="G98" s="287">
        <f>E98+1</f>
        <v>44355</v>
      </c>
      <c r="H98" s="286" t="s">
        <v>4</v>
      </c>
      <c r="I98" s="287">
        <f>G98+1</f>
        <v>44356</v>
      </c>
      <c r="J98" s="286" t="s">
        <v>17</v>
      </c>
      <c r="K98" s="287">
        <f>I98+1</f>
        <v>44357</v>
      </c>
      <c r="L98" s="286" t="s">
        <v>6</v>
      </c>
      <c r="M98" s="288">
        <f>K98+1</f>
        <v>44358</v>
      </c>
    </row>
    <row r="99" spans="1:13" s="23" customFormat="1" ht="14.1" customHeight="1" outlineLevel="1">
      <c r="A99" s="65"/>
      <c r="B99" s="66"/>
      <c r="C99" s="67"/>
      <c r="D99" s="289"/>
      <c r="E99" s="290"/>
      <c r="F99" s="289"/>
      <c r="G99" s="290"/>
      <c r="H99" s="289"/>
      <c r="I99" s="290"/>
      <c r="J99" s="289"/>
      <c r="K99" s="290"/>
      <c r="L99" s="289"/>
      <c r="M99" s="291"/>
    </row>
    <row r="100" spans="1:13" ht="14.1" customHeight="1" outlineLevel="1">
      <c r="A100" s="3">
        <v>15</v>
      </c>
      <c r="C100" s="21" t="s">
        <v>7</v>
      </c>
      <c r="D100" s="259" t="s">
        <v>32</v>
      </c>
      <c r="E100" s="260" t="s">
        <v>73</v>
      </c>
      <c r="F100" s="118" t="s">
        <v>33</v>
      </c>
      <c r="G100" s="108" t="s">
        <v>73</v>
      </c>
      <c r="H100" s="259" t="s">
        <v>32</v>
      </c>
      <c r="I100" s="260" t="s">
        <v>73</v>
      </c>
      <c r="J100" s="118" t="s">
        <v>33</v>
      </c>
      <c r="K100" s="108" t="s">
        <v>73</v>
      </c>
      <c r="L100" s="118" t="s">
        <v>33</v>
      </c>
      <c r="M100" s="108" t="s">
        <v>73</v>
      </c>
    </row>
    <row r="101" spans="1:13" ht="14.1" customHeight="1" outlineLevel="1">
      <c r="A101" s="3">
        <v>15</v>
      </c>
      <c r="C101" s="21" t="s">
        <v>8</v>
      </c>
      <c r="D101" s="259" t="s">
        <v>32</v>
      </c>
      <c r="E101" s="260" t="s">
        <v>73</v>
      </c>
      <c r="F101" s="262" t="s">
        <v>32</v>
      </c>
      <c r="G101" s="260" t="s">
        <v>73</v>
      </c>
      <c r="H101" s="263" t="s">
        <v>34</v>
      </c>
      <c r="I101" s="264" t="s">
        <v>73</v>
      </c>
      <c r="J101" s="272" t="s">
        <v>36</v>
      </c>
      <c r="K101" s="273" t="s">
        <v>73</v>
      </c>
      <c r="L101" s="263" t="s">
        <v>34</v>
      </c>
      <c r="M101" s="264" t="s">
        <v>73</v>
      </c>
    </row>
    <row r="102" spans="1:13" ht="14.1" customHeight="1" outlineLevel="1">
      <c r="A102" s="3">
        <v>15</v>
      </c>
      <c r="C102" s="21" t="s">
        <v>9</v>
      </c>
      <c r="D102" s="263" t="s">
        <v>34</v>
      </c>
      <c r="E102" s="264" t="s">
        <v>73</v>
      </c>
      <c r="F102" s="262" t="s">
        <v>32</v>
      </c>
      <c r="G102" s="260" t="s">
        <v>73</v>
      </c>
      <c r="H102" s="274" t="s">
        <v>38</v>
      </c>
      <c r="I102" s="275" t="s">
        <v>73</v>
      </c>
      <c r="J102" s="272" t="s">
        <v>36</v>
      </c>
      <c r="K102" s="273" t="s">
        <v>73</v>
      </c>
      <c r="L102" s="297"/>
      <c r="M102" s="298"/>
    </row>
    <row r="103" spans="1:13" s="3" customFormat="1" ht="14.1" customHeight="1" outlineLevel="1">
      <c r="A103" s="3">
        <v>15</v>
      </c>
      <c r="B103" s="122"/>
      <c r="C103" s="123" t="s">
        <v>10</v>
      </c>
      <c r="D103" s="299"/>
      <c r="E103" s="298"/>
      <c r="F103" s="281"/>
      <c r="G103" s="294"/>
      <c r="H103" s="354" t="s">
        <v>80</v>
      </c>
      <c r="I103" s="355" t="s">
        <v>73</v>
      </c>
      <c r="J103" s="274" t="s">
        <v>38</v>
      </c>
      <c r="K103" s="275" t="s">
        <v>73</v>
      </c>
      <c r="L103" s="269" t="s">
        <v>65</v>
      </c>
      <c r="M103" s="270" t="s">
        <v>73</v>
      </c>
    </row>
    <row r="104" spans="1:13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16"/>
    </row>
    <row r="105" spans="1:13" s="3" customFormat="1" ht="14.1" customHeight="1" outlineLevel="1">
      <c r="D105" s="23"/>
      <c r="E105" s="6"/>
      <c r="G105" s="37"/>
      <c r="I105" s="21"/>
      <c r="K105" s="6"/>
      <c r="M105" s="98"/>
    </row>
    <row r="106" spans="1:13" s="3" customFormat="1" ht="14.1" customHeight="1" outlineLevel="1">
      <c r="D106" s="191" t="s">
        <v>32</v>
      </c>
      <c r="E106" s="187">
        <f>COUNTIF(D4:M103, "Ειδ.Παθ.Αν")</f>
        <v>73</v>
      </c>
      <c r="F106" s="188">
        <v>135</v>
      </c>
      <c r="G106" s="79"/>
      <c r="H106" s="78"/>
      <c r="I106" s="80"/>
      <c r="J106" s="78"/>
      <c r="K106" s="6"/>
      <c r="M106" s="98"/>
    </row>
    <row r="107" spans="1:13" s="3" customFormat="1" ht="14.1" customHeight="1" outlineLevel="1" thickBot="1">
      <c r="D107" s="192" t="s">
        <v>34</v>
      </c>
      <c r="E107" s="187">
        <f>COUNTIF(D4:M104, "Χειρ Α")</f>
        <v>44</v>
      </c>
      <c r="F107" s="189">
        <v>105</v>
      </c>
      <c r="G107" s="37"/>
      <c r="I107" s="6"/>
      <c r="K107" s="6"/>
      <c r="M107" s="6"/>
    </row>
    <row r="108" spans="1:13" s="3" customFormat="1" ht="14.1" customHeight="1" outlineLevel="1" thickBot="1">
      <c r="D108" s="193" t="s">
        <v>39</v>
      </c>
      <c r="E108" s="187">
        <f>COUNTIF(D4:M103, "Κυτταρολ")</f>
        <v>8</v>
      </c>
      <c r="F108" s="188">
        <v>15</v>
      </c>
      <c r="G108" s="81"/>
      <c r="H108" s="82"/>
      <c r="I108" s="83"/>
      <c r="J108" s="84"/>
      <c r="K108" s="6"/>
      <c r="M108" s="6"/>
    </row>
    <row r="109" spans="1:13" s="3" customFormat="1" ht="14.1" customHeight="1" outlineLevel="1" thickBot="1">
      <c r="D109" s="194" t="s">
        <v>33</v>
      </c>
      <c r="E109" s="187">
        <f>COUNTIF(D4:M103, "Παθολ Α")</f>
        <v>44</v>
      </c>
      <c r="F109" s="189">
        <v>75</v>
      </c>
      <c r="G109" s="37"/>
      <c r="H109" s="4"/>
      <c r="I109" s="6"/>
      <c r="K109" s="6"/>
      <c r="M109" s="6"/>
    </row>
    <row r="110" spans="1:13" ht="14.1" customHeight="1" outlineLevel="1">
      <c r="D110" s="195" t="s">
        <v>36</v>
      </c>
      <c r="E110" s="187">
        <f>COUNTIF(D4:M103, "Επιδημιολ")</f>
        <v>15</v>
      </c>
      <c r="F110" s="190">
        <v>30</v>
      </c>
      <c r="G110" s="52"/>
      <c r="H110" s="51"/>
      <c r="I110" s="53"/>
      <c r="J110" s="51"/>
      <c r="K110" s="51"/>
      <c r="L110" s="54"/>
    </row>
    <row r="111" spans="1:13" ht="14.1" customHeight="1" outlineLevel="1" thickBot="1">
      <c r="D111" s="196" t="s">
        <v>38</v>
      </c>
      <c r="E111" s="187">
        <f>COUNTIF(D4:M103, "Τοξικολ")</f>
        <v>15</v>
      </c>
      <c r="F111" s="190">
        <v>30</v>
      </c>
      <c r="G111" s="55"/>
      <c r="H111" s="55"/>
      <c r="I111" s="55"/>
      <c r="J111" s="55"/>
      <c r="K111" s="55"/>
      <c r="L111" s="56"/>
    </row>
    <row r="112" spans="1:13" ht="14.1" customHeight="1" outlineLevel="1" thickBot="1">
      <c r="D112" s="197" t="s">
        <v>65</v>
      </c>
      <c r="E112" s="187">
        <f>COUNTIF(D4:M103, "ΗΚΓ")</f>
        <v>15</v>
      </c>
      <c r="F112" s="189">
        <v>30</v>
      </c>
    </row>
    <row r="113" spans="2:13" ht="14.1" customHeight="1" outlineLevel="1" thickBot="1">
      <c r="D113" s="198" t="s">
        <v>35</v>
      </c>
      <c r="E113" s="187">
        <f>COUNTIF(D4:M103, "Φαρμ Β")</f>
        <v>23</v>
      </c>
      <c r="F113" s="186">
        <v>45</v>
      </c>
      <c r="G113" s="59"/>
      <c r="H113" s="57"/>
      <c r="I113" s="59"/>
      <c r="J113" s="57"/>
      <c r="K113" s="59"/>
      <c r="L113" s="57"/>
      <c r="M113" s="58"/>
    </row>
    <row r="114" spans="2:13" ht="14.1" customHeight="1" outlineLevel="1">
      <c r="B114" s="71"/>
      <c r="D114" s="198" t="s">
        <v>37</v>
      </c>
      <c r="E114" s="187">
        <f>COUNTIF(D4:M103, "ΚυτΕπΑνθρ")</f>
        <v>8</v>
      </c>
      <c r="F114" s="186">
        <v>15</v>
      </c>
      <c r="G114" s="74"/>
      <c r="H114" s="75"/>
      <c r="I114" s="74"/>
      <c r="J114" s="75"/>
      <c r="K114" s="74"/>
      <c r="L114" s="75"/>
      <c r="M114" s="75"/>
    </row>
    <row r="115" spans="2:13" ht="14.1" customHeight="1">
      <c r="D115" s="213" t="s">
        <v>66</v>
      </c>
      <c r="E115" s="187">
        <f>COUNTIF(D4:M104, "Αιμοποιηση")</f>
        <v>8</v>
      </c>
      <c r="F115" s="207">
        <v>15</v>
      </c>
    </row>
    <row r="116" spans="2:13" ht="14.1" customHeight="1">
      <c r="D116" s="356" t="s">
        <v>80</v>
      </c>
      <c r="E116" s="187">
        <f>COUNTIF(D5:M105, "Βιοπληροφ")</f>
        <v>15</v>
      </c>
      <c r="F116" s="168">
        <v>30</v>
      </c>
    </row>
  </sheetData>
  <autoFilter ref="A1:M103"/>
  <pageMargins left="0.6692913385826772" right="0.55118110236220474" top="1.1811023622047245" bottom="1.0236220472440944" header="0.59055118110236227" footer="0.59055118110236227"/>
  <pageSetup paperSize="9" scale="96" fitToHeight="2" orientation="portrait" horizontalDpi="4294967295" verticalDpi="300" r:id="rId1"/>
  <headerFooter alignWithMargins="0">
    <oddHeader>&amp;R&amp;"Book Antiqua,Κανονικά"6ο Εξάμηνο 2020-21</oddHeader>
    <oddFooter>&amp;R&amp;"Arial,Regular" &amp;P / &amp;N</oddFooter>
  </headerFooter>
  <rowBreaks count="1" manualBreakCount="1">
    <brk id="55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R119"/>
  <sheetViews>
    <sheetView view="pageBreakPreview" zoomScaleNormal="90" zoomScaleSheetLayoutView="100" workbookViewId="0">
      <pane xSplit="3" ySplit="1" topLeftCell="D59" activePane="bottomRight" state="frozenSplit"/>
      <selection activeCell="N89" sqref="N89"/>
      <selection pane="topRight" activeCell="N89" sqref="N89"/>
      <selection pane="bottomLeft" activeCell="N89" sqref="N89"/>
      <selection pane="bottomRight" activeCell="G93" sqref="G93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125" style="6" customWidth="1"/>
    <col min="6" max="6" width="8.625" style="2" customWidth="1"/>
    <col min="7" max="7" width="8.125" style="6" customWidth="1"/>
    <col min="8" max="8" width="8.625" style="2" customWidth="1"/>
    <col min="9" max="9" width="7.25" style="6" customWidth="1"/>
    <col min="10" max="10" width="8.625" style="2" customWidth="1"/>
    <col min="11" max="11" width="7.625" style="6" customWidth="1"/>
    <col min="12" max="12" width="8.625" style="2" customWidth="1"/>
    <col min="13" max="13" width="7.7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44242</v>
      </c>
      <c r="F2" s="30" t="s">
        <v>13</v>
      </c>
      <c r="G2" s="31">
        <f>E2+1</f>
        <v>44243</v>
      </c>
      <c r="H2" s="30" t="s">
        <v>4</v>
      </c>
      <c r="I2" s="31">
        <f>G2+1</f>
        <v>44244</v>
      </c>
      <c r="J2" s="30" t="s">
        <v>17</v>
      </c>
      <c r="K2" s="31">
        <f>I2+1</f>
        <v>44245</v>
      </c>
      <c r="L2" s="30" t="s">
        <v>6</v>
      </c>
      <c r="M2" s="96">
        <f>K2+1</f>
        <v>44246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>
      <c r="A4" s="3">
        <v>1</v>
      </c>
      <c r="C4" s="21" t="s">
        <v>7</v>
      </c>
      <c r="D4" s="300" t="s">
        <v>40</v>
      </c>
      <c r="E4" s="301" t="s">
        <v>73</v>
      </c>
      <c r="F4" s="107" t="s">
        <v>41</v>
      </c>
      <c r="G4" s="108" t="s">
        <v>73</v>
      </c>
      <c r="H4" s="302" t="s">
        <v>42</v>
      </c>
      <c r="I4" s="302" t="s">
        <v>73</v>
      </c>
      <c r="J4" s="107" t="s">
        <v>41</v>
      </c>
      <c r="K4" s="108" t="s">
        <v>73</v>
      </c>
      <c r="L4" s="303" t="s">
        <v>42</v>
      </c>
      <c r="M4" s="304" t="s">
        <v>73</v>
      </c>
      <c r="N4" s="3"/>
    </row>
    <row r="5" spans="1:16" ht="14.1" customHeight="1" outlineLevel="1">
      <c r="A5" s="3">
        <v>1</v>
      </c>
      <c r="C5" s="21" t="s">
        <v>8</v>
      </c>
      <c r="D5" s="305" t="s">
        <v>43</v>
      </c>
      <c r="E5" s="306" t="s">
        <v>73</v>
      </c>
      <c r="F5" s="302" t="s">
        <v>42</v>
      </c>
      <c r="G5" s="302" t="s">
        <v>73</v>
      </c>
      <c r="H5" s="300" t="s">
        <v>40</v>
      </c>
      <c r="I5" s="307" t="s">
        <v>73</v>
      </c>
      <c r="J5" s="308" t="s">
        <v>44</v>
      </c>
      <c r="K5" s="114" t="s">
        <v>73</v>
      </c>
      <c r="L5" s="309" t="s">
        <v>40</v>
      </c>
      <c r="M5" s="307" t="s">
        <v>73</v>
      </c>
      <c r="N5" s="3"/>
    </row>
    <row r="6" spans="1:16" ht="14.1" customHeight="1" outlineLevel="1">
      <c r="A6" s="3">
        <v>1</v>
      </c>
      <c r="C6" s="21" t="s">
        <v>9</v>
      </c>
      <c r="D6" s="310" t="s">
        <v>45</v>
      </c>
      <c r="E6" s="311" t="s">
        <v>73</v>
      </c>
      <c r="F6" s="308" t="s">
        <v>44</v>
      </c>
      <c r="G6" s="114" t="s">
        <v>73</v>
      </c>
      <c r="H6" s="297"/>
      <c r="I6" s="298"/>
      <c r="J6" s="305" t="s">
        <v>43</v>
      </c>
      <c r="K6" s="306" t="s">
        <v>73</v>
      </c>
      <c r="L6" s="118" t="s">
        <v>41</v>
      </c>
      <c r="M6" s="108" t="s">
        <v>73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299"/>
      <c r="E7" s="299"/>
      <c r="F7" s="312" t="s">
        <v>48</v>
      </c>
      <c r="G7" s="281"/>
      <c r="H7" s="285"/>
      <c r="I7" s="281"/>
      <c r="J7" s="313" t="s">
        <v>47</v>
      </c>
      <c r="K7" s="299"/>
      <c r="L7" s="285"/>
      <c r="M7" s="281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286" t="s">
        <v>3</v>
      </c>
      <c r="E8" s="287">
        <f>E2+7</f>
        <v>44249</v>
      </c>
      <c r="F8" s="286" t="s">
        <v>13</v>
      </c>
      <c r="G8" s="287">
        <f>E8+1</f>
        <v>44250</v>
      </c>
      <c r="H8" s="286" t="s">
        <v>4</v>
      </c>
      <c r="I8" s="287">
        <f>G8+1</f>
        <v>44251</v>
      </c>
      <c r="J8" s="286" t="s">
        <v>17</v>
      </c>
      <c r="K8" s="287">
        <f>I8+1</f>
        <v>44252</v>
      </c>
      <c r="L8" s="286" t="s">
        <v>6</v>
      </c>
      <c r="M8" s="288">
        <f>K8+1</f>
        <v>44253</v>
      </c>
    </row>
    <row r="9" spans="1:16" s="23" customFormat="1" ht="14.1" customHeight="1" outlineLevel="1">
      <c r="A9" s="65"/>
      <c r="B9" s="66"/>
      <c r="C9" s="67"/>
      <c r="D9" s="289"/>
      <c r="E9" s="290"/>
      <c r="F9" s="289"/>
      <c r="G9" s="290"/>
      <c r="H9" s="289"/>
      <c r="I9" s="290"/>
      <c r="J9" s="289"/>
      <c r="K9" s="290"/>
      <c r="L9" s="289"/>
      <c r="M9" s="291"/>
    </row>
    <row r="10" spans="1:16" ht="14.1" customHeight="1" outlineLevel="1">
      <c r="A10" s="3">
        <v>2</v>
      </c>
      <c r="C10" s="21" t="s">
        <v>7</v>
      </c>
      <c r="D10" s="300" t="s">
        <v>40</v>
      </c>
      <c r="E10" s="301" t="s">
        <v>73</v>
      </c>
      <c r="F10" s="107" t="s">
        <v>41</v>
      </c>
      <c r="G10" s="108" t="s">
        <v>73</v>
      </c>
      <c r="H10" s="302" t="s">
        <v>42</v>
      </c>
      <c r="I10" s="302" t="s">
        <v>73</v>
      </c>
      <c r="J10" s="107" t="s">
        <v>41</v>
      </c>
      <c r="K10" s="108" t="s">
        <v>73</v>
      </c>
      <c r="L10" s="303" t="s">
        <v>42</v>
      </c>
      <c r="M10" s="304" t="s">
        <v>73</v>
      </c>
      <c r="N10" s="3"/>
    </row>
    <row r="11" spans="1:16" ht="14.1" customHeight="1" outlineLevel="1">
      <c r="A11" s="3">
        <v>2</v>
      </c>
      <c r="C11" s="21" t="s">
        <v>8</v>
      </c>
      <c r="D11" s="305" t="s">
        <v>43</v>
      </c>
      <c r="E11" s="306" t="s">
        <v>73</v>
      </c>
      <c r="F11" s="302" t="s">
        <v>42</v>
      </c>
      <c r="G11" s="302" t="s">
        <v>73</v>
      </c>
      <c r="H11" s="300" t="s">
        <v>40</v>
      </c>
      <c r="I11" s="307" t="s">
        <v>73</v>
      </c>
      <c r="J11" s="308" t="s">
        <v>44</v>
      </c>
      <c r="K11" s="114" t="s">
        <v>73</v>
      </c>
      <c r="L11" s="309" t="s">
        <v>40</v>
      </c>
      <c r="M11" s="307" t="s">
        <v>73</v>
      </c>
      <c r="N11" s="3"/>
    </row>
    <row r="12" spans="1:16" ht="14.1" customHeight="1" outlineLevel="1">
      <c r="A12" s="3">
        <v>2</v>
      </c>
      <c r="C12" s="21" t="s">
        <v>9</v>
      </c>
      <c r="D12" s="310" t="s">
        <v>45</v>
      </c>
      <c r="E12" s="311" t="s">
        <v>73</v>
      </c>
      <c r="F12" s="308" t="s">
        <v>44</v>
      </c>
      <c r="G12" s="114" t="s">
        <v>73</v>
      </c>
      <c r="H12" s="297"/>
      <c r="I12" s="298"/>
      <c r="J12" s="305" t="s">
        <v>43</v>
      </c>
      <c r="K12" s="306" t="s">
        <v>73</v>
      </c>
      <c r="L12" s="118" t="s">
        <v>41</v>
      </c>
      <c r="M12" s="108" t="s">
        <v>73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299"/>
      <c r="E13" s="299"/>
      <c r="F13" s="312" t="s">
        <v>48</v>
      </c>
      <c r="G13" s="281"/>
      <c r="H13" s="285"/>
      <c r="I13" s="281"/>
      <c r="J13" s="313" t="s">
        <v>47</v>
      </c>
      <c r="K13" s="299"/>
      <c r="L13" s="285"/>
      <c r="M13" s="281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286" t="s">
        <v>3</v>
      </c>
      <c r="E14" s="287">
        <f>E8+7</f>
        <v>44256</v>
      </c>
      <c r="F14" s="286" t="s">
        <v>13</v>
      </c>
      <c r="G14" s="287">
        <f>E14+1</f>
        <v>44257</v>
      </c>
      <c r="H14" s="286" t="s">
        <v>4</v>
      </c>
      <c r="I14" s="287">
        <f>G14+1</f>
        <v>44258</v>
      </c>
      <c r="J14" s="286" t="s">
        <v>17</v>
      </c>
      <c r="K14" s="287">
        <f>I14+1</f>
        <v>44259</v>
      </c>
      <c r="L14" s="286" t="s">
        <v>6</v>
      </c>
      <c r="M14" s="288">
        <f>K14+1</f>
        <v>44260</v>
      </c>
      <c r="P14" s="62"/>
    </row>
    <row r="15" spans="1:16" s="23" customFormat="1" ht="14.1" customHeight="1" outlineLevel="1">
      <c r="A15" s="65"/>
      <c r="B15" s="66"/>
      <c r="C15" s="67"/>
      <c r="D15" s="289"/>
      <c r="E15" s="290"/>
      <c r="F15" s="289"/>
      <c r="G15" s="290"/>
      <c r="H15" s="289"/>
      <c r="I15" s="290"/>
      <c r="J15" s="289"/>
      <c r="K15" s="290"/>
      <c r="L15" s="289"/>
      <c r="M15" s="291"/>
      <c r="P15" s="72"/>
    </row>
    <row r="16" spans="1:16" ht="14.1" customHeight="1" outlineLevel="1">
      <c r="A16" s="3">
        <v>3</v>
      </c>
      <c r="C16" s="21" t="s">
        <v>7</v>
      </c>
      <c r="D16" s="300" t="s">
        <v>40</v>
      </c>
      <c r="E16" s="301" t="s">
        <v>73</v>
      </c>
      <c r="F16" s="107" t="s">
        <v>41</v>
      </c>
      <c r="G16" s="108" t="s">
        <v>73</v>
      </c>
      <c r="H16" s="302" t="s">
        <v>42</v>
      </c>
      <c r="I16" s="302" t="s">
        <v>73</v>
      </c>
      <c r="J16" s="107" t="s">
        <v>41</v>
      </c>
      <c r="K16" s="108" t="s">
        <v>73</v>
      </c>
      <c r="L16" s="303" t="s">
        <v>42</v>
      </c>
      <c r="M16" s="304" t="s">
        <v>73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305" t="s">
        <v>43</v>
      </c>
      <c r="E17" s="306" t="s">
        <v>73</v>
      </c>
      <c r="F17" s="302" t="s">
        <v>42</v>
      </c>
      <c r="G17" s="302" t="s">
        <v>73</v>
      </c>
      <c r="H17" s="300" t="s">
        <v>40</v>
      </c>
      <c r="I17" s="307" t="s">
        <v>73</v>
      </c>
      <c r="J17" s="308" t="s">
        <v>44</v>
      </c>
      <c r="K17" s="114" t="s">
        <v>73</v>
      </c>
      <c r="L17" s="309" t="s">
        <v>40</v>
      </c>
      <c r="M17" s="307" t="s">
        <v>73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310" t="s">
        <v>45</v>
      </c>
      <c r="E18" s="311" t="s">
        <v>73</v>
      </c>
      <c r="F18" s="308" t="s">
        <v>44</v>
      </c>
      <c r="G18" s="114" t="s">
        <v>73</v>
      </c>
      <c r="H18" s="297"/>
      <c r="I18" s="298"/>
      <c r="J18" s="305" t="s">
        <v>43</v>
      </c>
      <c r="K18" s="306" t="s">
        <v>73</v>
      </c>
      <c r="L18" s="118" t="s">
        <v>41</v>
      </c>
      <c r="M18" s="108" t="s">
        <v>73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314" t="s">
        <v>46</v>
      </c>
      <c r="E19" s="315" t="s">
        <v>73</v>
      </c>
      <c r="F19" s="312" t="s">
        <v>48</v>
      </c>
      <c r="G19" s="281"/>
      <c r="H19" s="285"/>
      <c r="I19" s="281"/>
      <c r="J19" s="313" t="s">
        <v>47</v>
      </c>
      <c r="K19" s="299"/>
      <c r="L19" s="285"/>
      <c r="M19" s="281"/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286" t="s">
        <v>3</v>
      </c>
      <c r="E20" s="287">
        <f>E14+7</f>
        <v>44263</v>
      </c>
      <c r="F20" s="286" t="s">
        <v>13</v>
      </c>
      <c r="G20" s="287">
        <f>E20+1</f>
        <v>44264</v>
      </c>
      <c r="H20" s="286" t="s">
        <v>4</v>
      </c>
      <c r="I20" s="287">
        <f>G20+1</f>
        <v>44265</v>
      </c>
      <c r="J20" s="286" t="s">
        <v>17</v>
      </c>
      <c r="K20" s="287">
        <f>I20+1</f>
        <v>44266</v>
      </c>
      <c r="L20" s="286" t="s">
        <v>6</v>
      </c>
      <c r="M20" s="288">
        <f>K20+1</f>
        <v>44267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289"/>
      <c r="E21" s="290"/>
      <c r="F21" s="289"/>
      <c r="G21" s="290"/>
      <c r="H21" s="289"/>
      <c r="I21" s="290"/>
      <c r="J21" s="289"/>
      <c r="K21" s="290"/>
      <c r="L21" s="289"/>
      <c r="M21" s="291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300" t="s">
        <v>40</v>
      </c>
      <c r="E22" s="301" t="s">
        <v>73</v>
      </c>
      <c r="F22" s="107" t="s">
        <v>41</v>
      </c>
      <c r="G22" s="108" t="s">
        <v>73</v>
      </c>
      <c r="H22" s="302" t="s">
        <v>42</v>
      </c>
      <c r="I22" s="302" t="s">
        <v>73</v>
      </c>
      <c r="J22" s="107" t="s">
        <v>41</v>
      </c>
      <c r="K22" s="108" t="s">
        <v>73</v>
      </c>
      <c r="L22" s="303" t="s">
        <v>42</v>
      </c>
      <c r="M22" s="304" t="s">
        <v>73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305" t="s">
        <v>43</v>
      </c>
      <c r="E23" s="306" t="s">
        <v>73</v>
      </c>
      <c r="F23" s="302" t="s">
        <v>42</v>
      </c>
      <c r="G23" s="302" t="s">
        <v>73</v>
      </c>
      <c r="H23" s="300" t="s">
        <v>40</v>
      </c>
      <c r="I23" s="307" t="s">
        <v>73</v>
      </c>
      <c r="J23" s="308" t="s">
        <v>44</v>
      </c>
      <c r="K23" s="114" t="s">
        <v>73</v>
      </c>
      <c r="L23" s="309" t="s">
        <v>40</v>
      </c>
      <c r="M23" s="307" t="s">
        <v>73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310" t="s">
        <v>45</v>
      </c>
      <c r="E24" s="311" t="s">
        <v>73</v>
      </c>
      <c r="F24" s="308" t="s">
        <v>44</v>
      </c>
      <c r="G24" s="114" t="s">
        <v>73</v>
      </c>
      <c r="H24" s="297"/>
      <c r="I24" s="298"/>
      <c r="J24" s="305" t="s">
        <v>43</v>
      </c>
      <c r="K24" s="306" t="s">
        <v>73</v>
      </c>
      <c r="L24" s="118" t="s">
        <v>41</v>
      </c>
      <c r="M24" s="108" t="s">
        <v>73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314" t="s">
        <v>46</v>
      </c>
      <c r="E25" s="315" t="s">
        <v>73</v>
      </c>
      <c r="F25" s="312" t="s">
        <v>48</v>
      </c>
      <c r="G25" s="281"/>
      <c r="H25" s="285"/>
      <c r="I25" s="281"/>
      <c r="J25" s="313" t="s">
        <v>47</v>
      </c>
      <c r="K25" s="299"/>
      <c r="L25" s="285"/>
      <c r="M25" s="281"/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286" t="s">
        <v>3</v>
      </c>
      <c r="E26" s="287">
        <f>E20+7</f>
        <v>44270</v>
      </c>
      <c r="F26" s="286" t="s">
        <v>13</v>
      </c>
      <c r="G26" s="287">
        <f>E26+1</f>
        <v>44271</v>
      </c>
      <c r="H26" s="286" t="s">
        <v>4</v>
      </c>
      <c r="I26" s="287">
        <f>G26+1</f>
        <v>44272</v>
      </c>
      <c r="J26" s="286" t="s">
        <v>17</v>
      </c>
      <c r="K26" s="287">
        <f>I26+1</f>
        <v>44273</v>
      </c>
      <c r="L26" s="286" t="s">
        <v>6</v>
      </c>
      <c r="M26" s="288">
        <f>K26+1</f>
        <v>44274</v>
      </c>
    </row>
    <row r="27" spans="1:17" s="23" customFormat="1" ht="14.1" customHeight="1" outlineLevel="1">
      <c r="A27" s="65"/>
      <c r="B27" s="66"/>
      <c r="C27" s="67"/>
      <c r="D27" s="289"/>
      <c r="E27" s="290"/>
      <c r="F27" s="289"/>
      <c r="G27" s="290"/>
      <c r="H27" s="289"/>
      <c r="I27" s="290"/>
      <c r="J27" s="289"/>
      <c r="K27" s="290"/>
      <c r="L27" s="289"/>
      <c r="M27" s="291"/>
    </row>
    <row r="28" spans="1:17" ht="14.1" customHeight="1" outlineLevel="1">
      <c r="A28" s="3">
        <v>5</v>
      </c>
      <c r="C28" s="21" t="s">
        <v>7</v>
      </c>
      <c r="D28" s="261"/>
      <c r="E28" s="279"/>
      <c r="F28" s="107" t="s">
        <v>41</v>
      </c>
      <c r="G28" s="108" t="s">
        <v>73</v>
      </c>
      <c r="H28" s="302" t="s">
        <v>42</v>
      </c>
      <c r="I28" s="302" t="s">
        <v>73</v>
      </c>
      <c r="J28" s="107" t="s">
        <v>41</v>
      </c>
      <c r="K28" s="108" t="s">
        <v>73</v>
      </c>
      <c r="L28" s="303" t="s">
        <v>42</v>
      </c>
      <c r="M28" s="304" t="s">
        <v>73</v>
      </c>
      <c r="N28" s="3"/>
    </row>
    <row r="29" spans="1:17" ht="14.1" customHeight="1" outlineLevel="1">
      <c r="A29" s="3">
        <v>5</v>
      </c>
      <c r="C29" s="21" t="s">
        <v>8</v>
      </c>
      <c r="D29" s="265" t="s">
        <v>18</v>
      </c>
      <c r="E29" s="279"/>
      <c r="F29" s="302" t="s">
        <v>42</v>
      </c>
      <c r="G29" s="302" t="s">
        <v>73</v>
      </c>
      <c r="H29" s="300" t="s">
        <v>40</v>
      </c>
      <c r="I29" s="307" t="s">
        <v>73</v>
      </c>
      <c r="J29" s="308" t="s">
        <v>44</v>
      </c>
      <c r="K29" s="114" t="s">
        <v>73</v>
      </c>
      <c r="L29" s="309" t="s">
        <v>40</v>
      </c>
      <c r="M29" s="307" t="s">
        <v>73</v>
      </c>
      <c r="N29" s="3"/>
    </row>
    <row r="30" spans="1:17" ht="14.1" customHeight="1" outlineLevel="1">
      <c r="A30" s="3">
        <v>5</v>
      </c>
      <c r="C30" s="21" t="s">
        <v>9</v>
      </c>
      <c r="D30" s="266"/>
      <c r="E30" s="279"/>
      <c r="F30" s="308" t="s">
        <v>44</v>
      </c>
      <c r="G30" s="114" t="s">
        <v>73</v>
      </c>
      <c r="H30" s="297"/>
      <c r="I30" s="298"/>
      <c r="J30" s="305" t="s">
        <v>43</v>
      </c>
      <c r="K30" s="306" t="s">
        <v>73</v>
      </c>
      <c r="L30" s="118" t="s">
        <v>41</v>
      </c>
      <c r="M30" s="108" t="s">
        <v>73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266"/>
      <c r="E31" s="279"/>
      <c r="F31" s="312" t="s">
        <v>48</v>
      </c>
      <c r="G31" s="281"/>
      <c r="H31" s="285"/>
      <c r="I31" s="281"/>
      <c r="J31" s="313" t="s">
        <v>47</v>
      </c>
      <c r="K31" s="299"/>
      <c r="L31" s="285"/>
      <c r="M31" s="281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286" t="s">
        <v>3</v>
      </c>
      <c r="E32" s="287">
        <f>E26+7</f>
        <v>44277</v>
      </c>
      <c r="F32" s="286" t="s">
        <v>13</v>
      </c>
      <c r="G32" s="287">
        <f>E32+1</f>
        <v>44278</v>
      </c>
      <c r="H32" s="286" t="s">
        <v>4</v>
      </c>
      <c r="I32" s="287">
        <f>G32+1</f>
        <v>44279</v>
      </c>
      <c r="J32" s="286" t="s">
        <v>17</v>
      </c>
      <c r="K32" s="287">
        <f>I32+1</f>
        <v>44280</v>
      </c>
      <c r="L32" s="286" t="s">
        <v>6</v>
      </c>
      <c r="M32" s="288">
        <f>K32+1</f>
        <v>44281</v>
      </c>
    </row>
    <row r="33" spans="1:16" s="23" customFormat="1" ht="14.1" customHeight="1" outlineLevel="1">
      <c r="A33" s="65"/>
      <c r="B33" s="66"/>
      <c r="C33" s="67"/>
      <c r="D33" s="289"/>
      <c r="E33" s="290"/>
      <c r="F33" s="289"/>
      <c r="G33" s="290"/>
      <c r="H33" s="289"/>
      <c r="I33" s="290"/>
      <c r="J33" s="289"/>
      <c r="K33" s="290"/>
      <c r="L33" s="289"/>
      <c r="M33" s="291"/>
    </row>
    <row r="34" spans="1:16" ht="14.1" customHeight="1" outlineLevel="1">
      <c r="A34" s="3">
        <v>6</v>
      </c>
      <c r="C34" s="21" t="s">
        <v>7</v>
      </c>
      <c r="D34" s="300" t="s">
        <v>40</v>
      </c>
      <c r="E34" s="301" t="s">
        <v>73</v>
      </c>
      <c r="F34" s="107" t="s">
        <v>41</v>
      </c>
      <c r="G34" s="108" t="s">
        <v>73</v>
      </c>
      <c r="H34" s="302" t="s">
        <v>42</v>
      </c>
      <c r="I34" s="302" t="s">
        <v>73</v>
      </c>
      <c r="J34" s="261"/>
      <c r="K34" s="279"/>
      <c r="L34" s="303" t="s">
        <v>42</v>
      </c>
      <c r="M34" s="304" t="s">
        <v>73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305" t="s">
        <v>43</v>
      </c>
      <c r="E35" s="306" t="s">
        <v>73</v>
      </c>
      <c r="F35" s="302" t="s">
        <v>42</v>
      </c>
      <c r="G35" s="302" t="s">
        <v>73</v>
      </c>
      <c r="H35" s="300" t="s">
        <v>40</v>
      </c>
      <c r="I35" s="307" t="s">
        <v>73</v>
      </c>
      <c r="J35" s="265" t="s">
        <v>18</v>
      </c>
      <c r="K35" s="279"/>
      <c r="L35" s="309" t="s">
        <v>40</v>
      </c>
      <c r="M35" s="307" t="s">
        <v>73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310" t="s">
        <v>45</v>
      </c>
      <c r="E36" s="311" t="s">
        <v>73</v>
      </c>
      <c r="F36" s="308" t="s">
        <v>44</v>
      </c>
      <c r="G36" s="114" t="s">
        <v>73</v>
      </c>
      <c r="H36" s="297"/>
      <c r="I36" s="298"/>
      <c r="J36" s="266"/>
      <c r="K36" s="279"/>
      <c r="L36" s="118" t="s">
        <v>41</v>
      </c>
      <c r="M36" s="108" t="s">
        <v>73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314" t="s">
        <v>46</v>
      </c>
      <c r="E37" s="315" t="s">
        <v>73</v>
      </c>
      <c r="F37" s="312" t="s">
        <v>48</v>
      </c>
      <c r="G37" s="281"/>
      <c r="H37" s="285"/>
      <c r="I37" s="281"/>
      <c r="J37" s="266"/>
      <c r="K37" s="279"/>
      <c r="L37" s="285"/>
      <c r="M37" s="281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286" t="s">
        <v>3</v>
      </c>
      <c r="E38" s="287">
        <f>E32+7</f>
        <v>44284</v>
      </c>
      <c r="F38" s="286" t="s">
        <v>13</v>
      </c>
      <c r="G38" s="287">
        <f>E38+1</f>
        <v>44285</v>
      </c>
      <c r="H38" s="286" t="s">
        <v>4</v>
      </c>
      <c r="I38" s="287">
        <f>G38+1</f>
        <v>44286</v>
      </c>
      <c r="J38" s="286" t="s">
        <v>17</v>
      </c>
      <c r="K38" s="287">
        <f>I38+1</f>
        <v>44287</v>
      </c>
      <c r="L38" s="286" t="s">
        <v>6</v>
      </c>
      <c r="M38" s="288">
        <f>K38+1</f>
        <v>44288</v>
      </c>
    </row>
    <row r="39" spans="1:16" s="23" customFormat="1" ht="14.1" customHeight="1" outlineLevel="1">
      <c r="A39" s="65"/>
      <c r="B39" s="66"/>
      <c r="C39" s="67"/>
      <c r="D39" s="289"/>
      <c r="E39" s="290"/>
      <c r="F39" s="289"/>
      <c r="G39" s="290"/>
      <c r="H39" s="289"/>
      <c r="I39" s="290"/>
      <c r="J39" s="289"/>
      <c r="K39" s="290"/>
      <c r="L39" s="289"/>
      <c r="M39" s="291"/>
    </row>
    <row r="40" spans="1:16" ht="14.1" customHeight="1" outlineLevel="1">
      <c r="A40" s="3">
        <v>7</v>
      </c>
      <c r="C40" s="21" t="s">
        <v>7</v>
      </c>
      <c r="D40" s="309" t="s">
        <v>40</v>
      </c>
      <c r="E40" s="301" t="s">
        <v>73</v>
      </c>
      <c r="F40" s="118" t="s">
        <v>41</v>
      </c>
      <c r="G40" s="108" t="s">
        <v>73</v>
      </c>
      <c r="H40" s="303" t="s">
        <v>42</v>
      </c>
      <c r="I40" s="303" t="s">
        <v>73</v>
      </c>
      <c r="J40" s="118" t="s">
        <v>41</v>
      </c>
      <c r="K40" s="108" t="s">
        <v>73</v>
      </c>
      <c r="L40" s="303" t="s">
        <v>42</v>
      </c>
      <c r="M40" s="304" t="s">
        <v>73</v>
      </c>
      <c r="N40" s="3"/>
    </row>
    <row r="41" spans="1:16" ht="14.1" customHeight="1" outlineLevel="1">
      <c r="A41" s="3">
        <v>7</v>
      </c>
      <c r="C41" s="21" t="s">
        <v>8</v>
      </c>
      <c r="D41" s="316" t="s">
        <v>43</v>
      </c>
      <c r="E41" s="306" t="s">
        <v>73</v>
      </c>
      <c r="F41" s="302" t="s">
        <v>42</v>
      </c>
      <c r="G41" s="302" t="s">
        <v>73</v>
      </c>
      <c r="H41" s="309" t="s">
        <v>40</v>
      </c>
      <c r="I41" s="307" t="s">
        <v>73</v>
      </c>
      <c r="J41" s="308" t="s">
        <v>44</v>
      </c>
      <c r="K41" s="114" t="s">
        <v>73</v>
      </c>
      <c r="L41" s="309" t="s">
        <v>40</v>
      </c>
      <c r="M41" s="307" t="s">
        <v>73</v>
      </c>
      <c r="N41" s="3"/>
    </row>
    <row r="42" spans="1:16" ht="14.1" customHeight="1" outlineLevel="1">
      <c r="A42" s="3">
        <v>7</v>
      </c>
      <c r="C42" s="21" t="s">
        <v>9</v>
      </c>
      <c r="D42" s="310" t="s">
        <v>45</v>
      </c>
      <c r="E42" s="311" t="s">
        <v>73</v>
      </c>
      <c r="F42" s="308" t="s">
        <v>44</v>
      </c>
      <c r="G42" s="114" t="s">
        <v>73</v>
      </c>
      <c r="H42" s="299"/>
      <c r="I42" s="298"/>
      <c r="J42" s="316" t="s">
        <v>43</v>
      </c>
      <c r="K42" s="306" t="s">
        <v>73</v>
      </c>
      <c r="L42" s="118" t="s">
        <v>41</v>
      </c>
      <c r="M42" s="108" t="s">
        <v>73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314" t="s">
        <v>46</v>
      </c>
      <c r="E43" s="315" t="s">
        <v>73</v>
      </c>
      <c r="F43" s="317" t="s">
        <v>48</v>
      </c>
      <c r="G43" s="281"/>
      <c r="H43" s="293"/>
      <c r="I43" s="294"/>
      <c r="J43" s="318" t="s">
        <v>47</v>
      </c>
      <c r="K43" s="319"/>
      <c r="L43" s="285"/>
      <c r="M43" s="281"/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286" t="s">
        <v>3</v>
      </c>
      <c r="E44" s="287">
        <f>E38+7</f>
        <v>44291</v>
      </c>
      <c r="F44" s="286" t="s">
        <v>13</v>
      </c>
      <c r="G44" s="287">
        <f>E44+1</f>
        <v>44292</v>
      </c>
      <c r="H44" s="286" t="s">
        <v>4</v>
      </c>
      <c r="I44" s="287">
        <f>G44+1</f>
        <v>44293</v>
      </c>
      <c r="J44" s="286" t="s">
        <v>17</v>
      </c>
      <c r="K44" s="287">
        <f>I44+1</f>
        <v>44294</v>
      </c>
      <c r="L44" s="286" t="s">
        <v>6</v>
      </c>
      <c r="M44" s="288">
        <f>K44+1</f>
        <v>44295</v>
      </c>
      <c r="O44" s="38"/>
      <c r="P44" s="39"/>
    </row>
    <row r="45" spans="1:16" s="23" customFormat="1" ht="14.1" customHeight="1" outlineLevel="1">
      <c r="A45" s="65"/>
      <c r="B45" s="66"/>
      <c r="C45" s="67"/>
      <c r="D45" s="289"/>
      <c r="E45" s="290"/>
      <c r="F45" s="289"/>
      <c r="G45" s="290"/>
      <c r="H45" s="289"/>
      <c r="I45" s="290"/>
      <c r="J45" s="289"/>
      <c r="K45" s="290"/>
      <c r="L45" s="289"/>
      <c r="M45" s="291"/>
      <c r="O45" s="38"/>
      <c r="P45" s="39"/>
    </row>
    <row r="46" spans="1:16" ht="14.1" customHeight="1" outlineLevel="1">
      <c r="A46" s="3">
        <v>8</v>
      </c>
      <c r="C46" s="21" t="s">
        <v>7</v>
      </c>
      <c r="D46" s="309" t="s">
        <v>40</v>
      </c>
      <c r="E46" s="301" t="s">
        <v>73</v>
      </c>
      <c r="F46" s="118" t="s">
        <v>41</v>
      </c>
      <c r="G46" s="108" t="s">
        <v>73</v>
      </c>
      <c r="H46" s="303" t="s">
        <v>42</v>
      </c>
      <c r="I46" s="303" t="s">
        <v>73</v>
      </c>
      <c r="J46" s="118" t="s">
        <v>41</v>
      </c>
      <c r="K46" s="108" t="s">
        <v>73</v>
      </c>
      <c r="L46" s="303" t="s">
        <v>42</v>
      </c>
      <c r="M46" s="304" t="s">
        <v>73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316" t="s">
        <v>43</v>
      </c>
      <c r="E47" s="306" t="s">
        <v>73</v>
      </c>
      <c r="F47" s="302" t="s">
        <v>42</v>
      </c>
      <c r="G47" s="302" t="s">
        <v>73</v>
      </c>
      <c r="H47" s="309" t="s">
        <v>40</v>
      </c>
      <c r="I47" s="307" t="s">
        <v>73</v>
      </c>
      <c r="J47" s="308" t="s">
        <v>44</v>
      </c>
      <c r="K47" s="114" t="s">
        <v>73</v>
      </c>
      <c r="L47" s="309" t="s">
        <v>40</v>
      </c>
      <c r="M47" s="307" t="s">
        <v>73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310" t="s">
        <v>45</v>
      </c>
      <c r="E48" s="311" t="s">
        <v>73</v>
      </c>
      <c r="F48" s="308" t="s">
        <v>44</v>
      </c>
      <c r="G48" s="114" t="s">
        <v>73</v>
      </c>
      <c r="H48" s="299"/>
      <c r="I48" s="298"/>
      <c r="J48" s="316" t="s">
        <v>43</v>
      </c>
      <c r="K48" s="306" t="s">
        <v>73</v>
      </c>
      <c r="L48" s="118" t="s">
        <v>41</v>
      </c>
      <c r="M48" s="108" t="s">
        <v>73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314" t="s">
        <v>46</v>
      </c>
      <c r="E49" s="315" t="s">
        <v>73</v>
      </c>
      <c r="F49" s="317" t="s">
        <v>48</v>
      </c>
      <c r="G49" s="281"/>
      <c r="H49" s="293"/>
      <c r="I49" s="294"/>
      <c r="J49" s="318" t="s">
        <v>47</v>
      </c>
      <c r="K49" s="320" t="s">
        <v>52</v>
      </c>
      <c r="L49" s="285"/>
      <c r="M49" s="281"/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286" t="s">
        <v>3</v>
      </c>
      <c r="E50" s="287">
        <f>E44+7</f>
        <v>44298</v>
      </c>
      <c r="F50" s="286" t="s">
        <v>13</v>
      </c>
      <c r="G50" s="287">
        <f>E50+1</f>
        <v>44299</v>
      </c>
      <c r="H50" s="286" t="s">
        <v>4</v>
      </c>
      <c r="I50" s="287">
        <f>G50+1</f>
        <v>44300</v>
      </c>
      <c r="J50" s="286" t="s">
        <v>17</v>
      </c>
      <c r="K50" s="287">
        <f>I50+1</f>
        <v>44301</v>
      </c>
      <c r="L50" s="286" t="s">
        <v>6</v>
      </c>
      <c r="M50" s="288">
        <f>K50+1</f>
        <v>44302</v>
      </c>
    </row>
    <row r="51" spans="1:18" s="23" customFormat="1" ht="14.1" customHeight="1" outlineLevel="1">
      <c r="A51" s="65"/>
      <c r="B51" s="66"/>
      <c r="C51" s="67"/>
      <c r="D51" s="289"/>
      <c r="E51" s="290"/>
      <c r="F51" s="289"/>
      <c r="G51" s="290"/>
      <c r="H51" s="289"/>
      <c r="I51" s="290"/>
      <c r="J51" s="289"/>
      <c r="K51" s="290"/>
      <c r="L51" s="289"/>
      <c r="M51" s="291"/>
    </row>
    <row r="52" spans="1:18" ht="14.1" customHeight="1" outlineLevel="1">
      <c r="A52" s="3">
        <v>9</v>
      </c>
      <c r="C52" s="21" t="s">
        <v>7</v>
      </c>
      <c r="D52" s="300" t="s">
        <v>40</v>
      </c>
      <c r="E52" s="301" t="s">
        <v>73</v>
      </c>
      <c r="F52" s="107" t="s">
        <v>41</v>
      </c>
      <c r="G52" s="108" t="s">
        <v>73</v>
      </c>
      <c r="H52" s="302" t="s">
        <v>42</v>
      </c>
      <c r="I52" s="302" t="s">
        <v>73</v>
      </c>
      <c r="J52" s="321" t="s">
        <v>50</v>
      </c>
      <c r="K52" s="321" t="s">
        <v>73</v>
      </c>
      <c r="L52" s="303" t="s">
        <v>42</v>
      </c>
      <c r="M52" s="304" t="s">
        <v>73</v>
      </c>
    </row>
    <row r="53" spans="1:18" ht="14.1" customHeight="1" outlineLevel="1">
      <c r="A53" s="3">
        <v>9</v>
      </c>
      <c r="C53" s="21" t="s">
        <v>8</v>
      </c>
      <c r="D53" s="305" t="s">
        <v>43</v>
      </c>
      <c r="E53" s="306" t="s">
        <v>73</v>
      </c>
      <c r="F53" s="302" t="s">
        <v>42</v>
      </c>
      <c r="G53" s="302" t="s">
        <v>73</v>
      </c>
      <c r="H53" s="300" t="s">
        <v>40</v>
      </c>
      <c r="I53" s="307" t="s">
        <v>73</v>
      </c>
      <c r="J53" s="308" t="s">
        <v>44</v>
      </c>
      <c r="K53" s="114" t="s">
        <v>73</v>
      </c>
      <c r="L53" s="309" t="s">
        <v>40</v>
      </c>
      <c r="M53" s="307" t="s">
        <v>73</v>
      </c>
    </row>
    <row r="54" spans="1:18" ht="14.1" customHeight="1" outlineLevel="1">
      <c r="A54" s="3">
        <v>9</v>
      </c>
      <c r="C54" s="21" t="s">
        <v>9</v>
      </c>
      <c r="D54" s="310" t="s">
        <v>45</v>
      </c>
      <c r="E54" s="311" t="s">
        <v>73</v>
      </c>
      <c r="F54" s="308" t="s">
        <v>44</v>
      </c>
      <c r="G54" s="114" t="s">
        <v>73</v>
      </c>
      <c r="H54" s="289"/>
      <c r="I54" s="290"/>
      <c r="J54" s="305" t="s">
        <v>43</v>
      </c>
      <c r="K54" s="306" t="s">
        <v>73</v>
      </c>
      <c r="L54" s="118" t="s">
        <v>41</v>
      </c>
      <c r="M54" s="108" t="s">
        <v>73</v>
      </c>
    </row>
    <row r="55" spans="1:18" s="3" customFormat="1" ht="14.1" customHeight="1" outlineLevel="1">
      <c r="A55" s="3">
        <v>9</v>
      </c>
      <c r="B55" s="122"/>
      <c r="C55" s="173" t="s">
        <v>10</v>
      </c>
      <c r="D55" s="314" t="s">
        <v>46</v>
      </c>
      <c r="E55" s="322" t="s">
        <v>51</v>
      </c>
      <c r="F55" s="312" t="s">
        <v>48</v>
      </c>
      <c r="G55" s="312" t="s">
        <v>73</v>
      </c>
      <c r="H55" s="285"/>
      <c r="I55" s="281"/>
      <c r="J55" s="318" t="s">
        <v>47</v>
      </c>
      <c r="K55" s="320" t="s">
        <v>52</v>
      </c>
      <c r="L55" s="285"/>
      <c r="M55" s="281"/>
    </row>
    <row r="56" spans="1:18" s="11" customFormat="1" ht="14.1" customHeight="1" outlineLevel="2">
      <c r="A56" s="27">
        <v>10</v>
      </c>
      <c r="B56" s="28">
        <v>10</v>
      </c>
      <c r="C56" s="29" t="s">
        <v>2</v>
      </c>
      <c r="D56" s="286" t="s">
        <v>3</v>
      </c>
      <c r="E56" s="287">
        <f>E50+7</f>
        <v>44305</v>
      </c>
      <c r="F56" s="286" t="s">
        <v>13</v>
      </c>
      <c r="G56" s="287">
        <f>E56+1</f>
        <v>44306</v>
      </c>
      <c r="H56" s="286" t="s">
        <v>4</v>
      </c>
      <c r="I56" s="287">
        <f>G56+1</f>
        <v>44307</v>
      </c>
      <c r="J56" s="286" t="s">
        <v>17</v>
      </c>
      <c r="K56" s="287">
        <f>I56+1</f>
        <v>44308</v>
      </c>
      <c r="L56" s="286" t="s">
        <v>6</v>
      </c>
      <c r="M56" s="288">
        <f>K56+1</f>
        <v>44309</v>
      </c>
    </row>
    <row r="57" spans="1:18" s="23" customFormat="1" ht="14.1" customHeight="1" outlineLevel="1">
      <c r="A57" s="65"/>
      <c r="B57" s="66"/>
      <c r="C57" s="67"/>
      <c r="D57" s="289"/>
      <c r="E57" s="290"/>
      <c r="F57" s="289"/>
      <c r="G57" s="290"/>
      <c r="H57" s="289"/>
      <c r="I57" s="290"/>
      <c r="J57" s="289"/>
      <c r="K57" s="290"/>
      <c r="L57" s="289"/>
      <c r="M57" s="291"/>
    </row>
    <row r="58" spans="1:18" ht="14.1" customHeight="1" outlineLevel="1">
      <c r="A58" s="3">
        <v>10</v>
      </c>
      <c r="C58" s="21" t="s">
        <v>7</v>
      </c>
      <c r="D58" s="300" t="s">
        <v>40</v>
      </c>
      <c r="E58" s="301" t="s">
        <v>73</v>
      </c>
      <c r="F58" s="107" t="s">
        <v>41</v>
      </c>
      <c r="G58" s="108" t="s">
        <v>73</v>
      </c>
      <c r="H58" s="302" t="s">
        <v>42</v>
      </c>
      <c r="I58" s="302" t="s">
        <v>73</v>
      </c>
      <c r="J58" s="321" t="s">
        <v>50</v>
      </c>
      <c r="K58" s="321" t="s">
        <v>73</v>
      </c>
      <c r="L58" s="303" t="s">
        <v>42</v>
      </c>
      <c r="M58" s="304" t="s">
        <v>73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305" t="s">
        <v>43</v>
      </c>
      <c r="E59" s="306" t="s">
        <v>73</v>
      </c>
      <c r="F59" s="302" t="s">
        <v>42</v>
      </c>
      <c r="G59" s="302" t="s">
        <v>73</v>
      </c>
      <c r="H59" s="300" t="s">
        <v>40</v>
      </c>
      <c r="I59" s="307" t="s">
        <v>73</v>
      </c>
      <c r="J59" s="308" t="s">
        <v>44</v>
      </c>
      <c r="K59" s="114" t="s">
        <v>73</v>
      </c>
      <c r="L59" s="309" t="s">
        <v>40</v>
      </c>
      <c r="M59" s="307" t="s">
        <v>73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310" t="s">
        <v>45</v>
      </c>
      <c r="E60" s="311" t="s">
        <v>73</v>
      </c>
      <c r="F60" s="308" t="s">
        <v>44</v>
      </c>
      <c r="G60" s="114" t="s">
        <v>73</v>
      </c>
      <c r="H60" s="289"/>
      <c r="I60" s="290"/>
      <c r="J60" s="305" t="s">
        <v>43</v>
      </c>
      <c r="K60" s="306" t="s">
        <v>73</v>
      </c>
      <c r="L60" s="118" t="s">
        <v>41</v>
      </c>
      <c r="M60" s="108" t="s">
        <v>73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314" t="s">
        <v>46</v>
      </c>
      <c r="E61" s="322" t="s">
        <v>51</v>
      </c>
      <c r="F61" s="312" t="s">
        <v>48</v>
      </c>
      <c r="G61" s="312" t="s">
        <v>73</v>
      </c>
      <c r="H61" s="285"/>
      <c r="I61" s="281"/>
      <c r="J61" s="320" t="s">
        <v>52</v>
      </c>
      <c r="K61" s="320" t="s">
        <v>73</v>
      </c>
      <c r="L61" s="285"/>
      <c r="M61" s="28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286" t="s">
        <v>3</v>
      </c>
      <c r="E62" s="287">
        <f>E56+7</f>
        <v>44312</v>
      </c>
      <c r="F62" s="286" t="s">
        <v>13</v>
      </c>
      <c r="G62" s="287">
        <f>E62+1</f>
        <v>44313</v>
      </c>
      <c r="H62" s="286" t="s">
        <v>4</v>
      </c>
      <c r="I62" s="287">
        <f>G62+1</f>
        <v>44314</v>
      </c>
      <c r="J62" s="286" t="s">
        <v>17</v>
      </c>
      <c r="K62" s="287">
        <f>I62+1</f>
        <v>44315</v>
      </c>
      <c r="L62" s="286" t="s">
        <v>6</v>
      </c>
      <c r="M62" s="288">
        <f>K62+1</f>
        <v>44316</v>
      </c>
    </row>
    <row r="63" spans="1:18" s="23" customFormat="1" ht="14.1" customHeight="1" outlineLevel="1">
      <c r="A63" s="65"/>
      <c r="B63" s="66"/>
      <c r="C63" s="67"/>
      <c r="D63" s="289"/>
      <c r="E63" s="290"/>
      <c r="F63" s="289"/>
      <c r="G63" s="290"/>
      <c r="H63" s="289"/>
      <c r="I63" s="290"/>
      <c r="J63" s="289"/>
      <c r="K63" s="290"/>
      <c r="L63" s="289"/>
      <c r="M63" s="291"/>
    </row>
    <row r="64" spans="1:18" ht="14.1" customHeight="1" outlineLevel="1">
      <c r="A64" s="3">
        <v>0</v>
      </c>
      <c r="C64" s="21" t="s">
        <v>7</v>
      </c>
      <c r="D64" s="261"/>
      <c r="E64" s="279"/>
      <c r="F64" s="261"/>
      <c r="G64" s="279"/>
      <c r="H64" s="261"/>
      <c r="I64" s="279"/>
      <c r="J64" s="261"/>
      <c r="K64" s="279"/>
      <c r="L64" s="261"/>
      <c r="M64" s="296"/>
      <c r="N64" s="3"/>
    </row>
    <row r="65" spans="1:15" ht="14.1" customHeight="1" outlineLevel="1">
      <c r="A65" s="3">
        <v>0</v>
      </c>
      <c r="C65" s="21" t="s">
        <v>8</v>
      </c>
      <c r="D65" s="265" t="s">
        <v>18</v>
      </c>
      <c r="E65" s="279"/>
      <c r="F65" s="265" t="s">
        <v>18</v>
      </c>
      <c r="G65" s="279"/>
      <c r="H65" s="265" t="s">
        <v>18</v>
      </c>
      <c r="I65" s="279"/>
      <c r="J65" s="265" t="s">
        <v>18</v>
      </c>
      <c r="K65" s="279"/>
      <c r="L65" s="265" t="s">
        <v>18</v>
      </c>
      <c r="M65" s="296"/>
      <c r="N65" s="3"/>
    </row>
    <row r="66" spans="1:15" ht="14.1" customHeight="1" outlineLevel="1">
      <c r="A66" s="3">
        <v>0</v>
      </c>
      <c r="C66" s="21" t="s">
        <v>9</v>
      </c>
      <c r="D66" s="266"/>
      <c r="E66" s="279"/>
      <c r="F66" s="266"/>
      <c r="G66" s="279"/>
      <c r="H66" s="266"/>
      <c r="I66" s="279"/>
      <c r="J66" s="266"/>
      <c r="K66" s="279"/>
      <c r="L66" s="266"/>
      <c r="M66" s="29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266"/>
      <c r="E67" s="279"/>
      <c r="F67" s="266"/>
      <c r="G67" s="279"/>
      <c r="H67" s="266"/>
      <c r="I67" s="279"/>
      <c r="J67" s="266"/>
      <c r="K67" s="279"/>
      <c r="L67" s="266"/>
      <c r="M67" s="296"/>
    </row>
    <row r="68" spans="1:15" s="11" customFormat="1" ht="14.1" customHeight="1" outlineLevel="2">
      <c r="A68" s="27">
        <v>0</v>
      </c>
      <c r="B68" s="28">
        <v>0</v>
      </c>
      <c r="C68" s="29" t="s">
        <v>2</v>
      </c>
      <c r="D68" s="286" t="s">
        <v>3</v>
      </c>
      <c r="E68" s="287">
        <f>E62+7</f>
        <v>44319</v>
      </c>
      <c r="F68" s="286" t="s">
        <v>13</v>
      </c>
      <c r="G68" s="287">
        <f>E68+1</f>
        <v>44320</v>
      </c>
      <c r="H68" s="286" t="s">
        <v>4</v>
      </c>
      <c r="I68" s="287">
        <f>G68+1</f>
        <v>44321</v>
      </c>
      <c r="J68" s="286" t="s">
        <v>17</v>
      </c>
      <c r="K68" s="287">
        <f>I68+1</f>
        <v>44322</v>
      </c>
      <c r="L68" s="286" t="s">
        <v>6</v>
      </c>
      <c r="M68" s="288">
        <f>K68+1</f>
        <v>44323</v>
      </c>
    </row>
    <row r="69" spans="1:15" s="23" customFormat="1" ht="14.1" customHeight="1" outlineLevel="1">
      <c r="A69" s="65"/>
      <c r="B69" s="66"/>
      <c r="C69" s="67"/>
      <c r="D69" s="289"/>
      <c r="E69" s="290"/>
      <c r="F69" s="289"/>
      <c r="G69" s="290"/>
      <c r="H69" s="289"/>
      <c r="I69" s="290"/>
      <c r="J69" s="289"/>
      <c r="K69" s="290"/>
      <c r="L69" s="289"/>
      <c r="M69" s="291"/>
    </row>
    <row r="70" spans="1:15" ht="14.1" customHeight="1" outlineLevel="1">
      <c r="A70" s="3">
        <v>0</v>
      </c>
      <c r="C70" s="21" t="s">
        <v>7</v>
      </c>
      <c r="D70" s="261"/>
      <c r="E70" s="279"/>
      <c r="F70" s="261"/>
      <c r="G70" s="279"/>
      <c r="H70" s="261"/>
      <c r="I70" s="279"/>
      <c r="J70" s="261"/>
      <c r="K70" s="279"/>
      <c r="L70" s="261"/>
      <c r="M70" s="296"/>
    </row>
    <row r="71" spans="1:15" ht="14.1" customHeight="1" outlineLevel="1">
      <c r="A71" s="3">
        <v>0</v>
      </c>
      <c r="C71" s="21" t="s">
        <v>8</v>
      </c>
      <c r="D71" s="265" t="s">
        <v>18</v>
      </c>
      <c r="E71" s="279"/>
      <c r="F71" s="265" t="s">
        <v>18</v>
      </c>
      <c r="G71" s="279"/>
      <c r="H71" s="265" t="s">
        <v>18</v>
      </c>
      <c r="I71" s="279"/>
      <c r="J71" s="265" t="s">
        <v>18</v>
      </c>
      <c r="K71" s="279"/>
      <c r="L71" s="265" t="s">
        <v>18</v>
      </c>
      <c r="M71" s="296"/>
    </row>
    <row r="72" spans="1:15" ht="14.1" customHeight="1" outlineLevel="1">
      <c r="A72" s="3">
        <v>0</v>
      </c>
      <c r="C72" s="21" t="s">
        <v>9</v>
      </c>
      <c r="D72" s="266"/>
      <c r="E72" s="279"/>
      <c r="F72" s="266"/>
      <c r="G72" s="279"/>
      <c r="H72" s="266"/>
      <c r="I72" s="279"/>
      <c r="J72" s="266"/>
      <c r="K72" s="279"/>
      <c r="L72" s="266"/>
      <c r="M72" s="296"/>
    </row>
    <row r="73" spans="1:15" s="3" customFormat="1" ht="14.1" customHeight="1" outlineLevel="1">
      <c r="A73" s="3">
        <v>0</v>
      </c>
      <c r="B73" s="16"/>
      <c r="C73" s="21" t="s">
        <v>10</v>
      </c>
      <c r="D73" s="266"/>
      <c r="E73" s="279"/>
      <c r="F73" s="266"/>
      <c r="G73" s="279"/>
      <c r="H73" s="266"/>
      <c r="I73" s="279"/>
      <c r="J73" s="266"/>
      <c r="K73" s="279"/>
      <c r="L73" s="266"/>
      <c r="M73" s="296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286" t="s">
        <v>3</v>
      </c>
      <c r="E74" s="287">
        <f>E68+7</f>
        <v>44326</v>
      </c>
      <c r="F74" s="286" t="s">
        <v>13</v>
      </c>
      <c r="G74" s="287">
        <f>E74+1</f>
        <v>44327</v>
      </c>
      <c r="H74" s="286" t="s">
        <v>4</v>
      </c>
      <c r="I74" s="287">
        <f>G74+1</f>
        <v>44328</v>
      </c>
      <c r="J74" s="286" t="s">
        <v>17</v>
      </c>
      <c r="K74" s="287">
        <f>I74+1</f>
        <v>44329</v>
      </c>
      <c r="L74" s="286" t="s">
        <v>6</v>
      </c>
      <c r="M74" s="288">
        <f>K74+1</f>
        <v>44330</v>
      </c>
    </row>
    <row r="75" spans="1:15" s="23" customFormat="1" ht="14.1" customHeight="1" outlineLevel="1">
      <c r="A75" s="65"/>
      <c r="B75" s="66"/>
      <c r="C75" s="67"/>
      <c r="D75" s="289"/>
      <c r="E75" s="290"/>
      <c r="F75" s="289"/>
      <c r="G75" s="290"/>
      <c r="H75" s="289"/>
      <c r="I75" s="290"/>
      <c r="J75" s="289"/>
      <c r="K75" s="290"/>
      <c r="L75" s="289"/>
      <c r="M75" s="291"/>
    </row>
    <row r="76" spans="1:15" ht="14.1" customHeight="1" outlineLevel="1">
      <c r="A76" s="3">
        <v>11</v>
      </c>
      <c r="C76" s="21" t="s">
        <v>7</v>
      </c>
      <c r="D76" s="300" t="s">
        <v>40</v>
      </c>
      <c r="E76" s="301" t="s">
        <v>73</v>
      </c>
      <c r="F76" s="107" t="s">
        <v>41</v>
      </c>
      <c r="G76" s="108" t="s">
        <v>73</v>
      </c>
      <c r="H76" s="302" t="s">
        <v>42</v>
      </c>
      <c r="I76" s="302" t="s">
        <v>73</v>
      </c>
      <c r="J76" s="321" t="s">
        <v>50</v>
      </c>
      <c r="K76" s="321" t="s">
        <v>73</v>
      </c>
      <c r="L76" s="303" t="s">
        <v>42</v>
      </c>
      <c r="M76" s="304" t="s">
        <v>73</v>
      </c>
    </row>
    <row r="77" spans="1:15" ht="14.1" customHeight="1" outlineLevel="1">
      <c r="A77" s="3">
        <v>11</v>
      </c>
      <c r="C77" s="21" t="s">
        <v>8</v>
      </c>
      <c r="D77" s="305" t="s">
        <v>43</v>
      </c>
      <c r="E77" s="306" t="s">
        <v>73</v>
      </c>
      <c r="F77" s="302" t="s">
        <v>42</v>
      </c>
      <c r="G77" s="302" t="s">
        <v>73</v>
      </c>
      <c r="H77" s="300" t="s">
        <v>40</v>
      </c>
      <c r="I77" s="307" t="s">
        <v>73</v>
      </c>
      <c r="J77" s="308" t="s">
        <v>44</v>
      </c>
      <c r="K77" s="114" t="s">
        <v>73</v>
      </c>
      <c r="L77" s="309" t="s">
        <v>40</v>
      </c>
      <c r="M77" s="307" t="s">
        <v>73</v>
      </c>
    </row>
    <row r="78" spans="1:15" ht="14.1" customHeight="1" outlineLevel="1">
      <c r="A78" s="3">
        <v>11</v>
      </c>
      <c r="C78" s="21" t="s">
        <v>9</v>
      </c>
      <c r="D78" s="310" t="s">
        <v>45</v>
      </c>
      <c r="E78" s="311" t="s">
        <v>73</v>
      </c>
      <c r="F78" s="308" t="s">
        <v>44</v>
      </c>
      <c r="G78" s="114" t="s">
        <v>73</v>
      </c>
      <c r="H78" s="289"/>
      <c r="I78" s="290"/>
      <c r="J78" s="305" t="s">
        <v>43</v>
      </c>
      <c r="K78" s="306" t="s">
        <v>73</v>
      </c>
      <c r="L78" s="118" t="s">
        <v>41</v>
      </c>
      <c r="M78" s="108" t="s">
        <v>73</v>
      </c>
      <c r="O78" s="20"/>
    </row>
    <row r="79" spans="1:15" ht="14.1" customHeight="1" outlineLevel="1">
      <c r="A79" s="3">
        <v>11</v>
      </c>
      <c r="C79" s="21" t="s">
        <v>10</v>
      </c>
      <c r="D79" s="314" t="s">
        <v>46</v>
      </c>
      <c r="E79" s="322" t="s">
        <v>51</v>
      </c>
      <c r="F79" s="312" t="s">
        <v>48</v>
      </c>
      <c r="G79" s="312" t="s">
        <v>73</v>
      </c>
      <c r="H79" s="285"/>
      <c r="I79" s="281"/>
      <c r="J79" s="320" t="s">
        <v>52</v>
      </c>
      <c r="K79" s="320" t="s">
        <v>73</v>
      </c>
      <c r="L79" s="285"/>
      <c r="M79" s="281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286" t="s">
        <v>3</v>
      </c>
      <c r="E80" s="287">
        <f>E74+7</f>
        <v>44333</v>
      </c>
      <c r="F80" s="286" t="s">
        <v>13</v>
      </c>
      <c r="G80" s="287">
        <f>E80+1</f>
        <v>44334</v>
      </c>
      <c r="H80" s="286" t="s">
        <v>4</v>
      </c>
      <c r="I80" s="287">
        <f>G80+1</f>
        <v>44335</v>
      </c>
      <c r="J80" s="286" t="s">
        <v>17</v>
      </c>
      <c r="K80" s="287">
        <f>I80+1</f>
        <v>44336</v>
      </c>
      <c r="L80" s="286" t="s">
        <v>6</v>
      </c>
      <c r="M80" s="288">
        <f>K80+1</f>
        <v>44337</v>
      </c>
    </row>
    <row r="81" spans="1:13" s="23" customFormat="1" ht="14.1" customHeight="1" outlineLevel="1">
      <c r="A81" s="65"/>
      <c r="B81" s="66"/>
      <c r="C81" s="67"/>
      <c r="D81" s="289"/>
      <c r="E81" s="290"/>
      <c r="F81" s="289"/>
      <c r="G81" s="290"/>
      <c r="H81" s="289"/>
      <c r="I81" s="290"/>
      <c r="J81" s="289"/>
      <c r="K81" s="290"/>
      <c r="L81" s="289"/>
      <c r="M81" s="291"/>
    </row>
    <row r="82" spans="1:13" ht="14.1" customHeight="1" outlineLevel="1">
      <c r="A82" s="3">
        <v>12</v>
      </c>
      <c r="C82" s="21" t="s">
        <v>7</v>
      </c>
      <c r="D82" s="300" t="s">
        <v>40</v>
      </c>
      <c r="E82" s="301" t="s">
        <v>73</v>
      </c>
      <c r="F82" s="107" t="s">
        <v>41</v>
      </c>
      <c r="G82" s="108" t="s">
        <v>73</v>
      </c>
      <c r="H82" s="302" t="s">
        <v>42</v>
      </c>
      <c r="I82" s="302" t="s">
        <v>73</v>
      </c>
      <c r="J82" s="321" t="s">
        <v>50</v>
      </c>
      <c r="K82" s="321" t="s">
        <v>73</v>
      </c>
      <c r="L82" s="303" t="s">
        <v>42</v>
      </c>
      <c r="M82" s="304" t="s">
        <v>73</v>
      </c>
    </row>
    <row r="83" spans="1:13" ht="14.1" customHeight="1" outlineLevel="1">
      <c r="A83" s="3">
        <v>12</v>
      </c>
      <c r="C83" s="21" t="s">
        <v>8</v>
      </c>
      <c r="D83" s="305" t="s">
        <v>43</v>
      </c>
      <c r="E83" s="306" t="s">
        <v>73</v>
      </c>
      <c r="F83" s="316" t="s">
        <v>43</v>
      </c>
      <c r="G83" s="306" t="s">
        <v>73</v>
      </c>
      <c r="H83" s="300" t="s">
        <v>40</v>
      </c>
      <c r="I83" s="307" t="s">
        <v>73</v>
      </c>
      <c r="J83" s="308" t="s">
        <v>44</v>
      </c>
      <c r="K83" s="114" t="s">
        <v>73</v>
      </c>
      <c r="L83" s="309" t="s">
        <v>40</v>
      </c>
      <c r="M83" s="307" t="s">
        <v>73</v>
      </c>
    </row>
    <row r="84" spans="1:13" ht="14.1" customHeight="1" outlineLevel="1">
      <c r="A84" s="3">
        <v>12</v>
      </c>
      <c r="C84" s="21" t="s">
        <v>9</v>
      </c>
      <c r="D84" s="310" t="s">
        <v>45</v>
      </c>
      <c r="E84" s="311" t="s">
        <v>73</v>
      </c>
      <c r="F84" s="308" t="s">
        <v>44</v>
      </c>
      <c r="G84" s="114" t="s">
        <v>73</v>
      </c>
      <c r="H84" s="297"/>
      <c r="I84" s="298"/>
      <c r="J84" s="305" t="s">
        <v>43</v>
      </c>
      <c r="K84" s="306" t="s">
        <v>73</v>
      </c>
      <c r="L84" s="118" t="s">
        <v>41</v>
      </c>
      <c r="M84" s="108" t="s">
        <v>73</v>
      </c>
    </row>
    <row r="85" spans="1:13" ht="14.1" customHeight="1" outlineLevel="1">
      <c r="A85" s="3">
        <v>12</v>
      </c>
      <c r="C85" s="21" t="s">
        <v>10</v>
      </c>
      <c r="D85" s="289"/>
      <c r="E85" s="322" t="s">
        <v>51</v>
      </c>
      <c r="F85" s="312" t="s">
        <v>48</v>
      </c>
      <c r="G85" s="312" t="s">
        <v>73</v>
      </c>
      <c r="H85" s="285"/>
      <c r="I85" s="281"/>
      <c r="J85" s="320" t="s">
        <v>52</v>
      </c>
      <c r="K85" s="320" t="s">
        <v>73</v>
      </c>
      <c r="L85" s="285"/>
      <c r="M85" s="281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286" t="s">
        <v>3</v>
      </c>
      <c r="E86" s="287">
        <f>E80+7</f>
        <v>44340</v>
      </c>
      <c r="F86" s="286" t="s">
        <v>13</v>
      </c>
      <c r="G86" s="287">
        <f>E86+1</f>
        <v>44341</v>
      </c>
      <c r="H86" s="286" t="s">
        <v>4</v>
      </c>
      <c r="I86" s="287">
        <f>G86+1</f>
        <v>44342</v>
      </c>
      <c r="J86" s="286" t="s">
        <v>17</v>
      </c>
      <c r="K86" s="287">
        <f>I86+1</f>
        <v>44343</v>
      </c>
      <c r="L86" s="286" t="s">
        <v>6</v>
      </c>
      <c r="M86" s="288">
        <f>K86+1</f>
        <v>44344</v>
      </c>
    </row>
    <row r="87" spans="1:13" s="23" customFormat="1" ht="14.1" customHeight="1" outlineLevel="1">
      <c r="A87" s="65"/>
      <c r="B87" s="66"/>
      <c r="C87" s="67"/>
      <c r="D87" s="289"/>
      <c r="E87" s="290"/>
      <c r="F87" s="289"/>
      <c r="G87" s="290"/>
      <c r="H87" s="289"/>
      <c r="I87" s="290"/>
      <c r="J87" s="289"/>
      <c r="K87" s="290"/>
      <c r="L87" s="289"/>
      <c r="M87" s="291"/>
    </row>
    <row r="88" spans="1:13" ht="14.1" customHeight="1" outlineLevel="1">
      <c r="A88" s="3">
        <v>13</v>
      </c>
      <c r="C88" s="21" t="s">
        <v>7</v>
      </c>
      <c r="D88" s="300" t="s">
        <v>40</v>
      </c>
      <c r="E88" s="301" t="s">
        <v>73</v>
      </c>
      <c r="F88" s="107" t="s">
        <v>41</v>
      </c>
      <c r="G88" s="108" t="s">
        <v>73</v>
      </c>
      <c r="H88" s="297"/>
      <c r="I88" s="298"/>
      <c r="J88" s="321" t="s">
        <v>50</v>
      </c>
      <c r="K88" s="321" t="s">
        <v>73</v>
      </c>
      <c r="L88" s="297"/>
      <c r="M88" s="298"/>
    </row>
    <row r="89" spans="1:13" ht="14.1" customHeight="1" outlineLevel="1">
      <c r="A89" s="3">
        <v>13</v>
      </c>
      <c r="C89" s="21" t="s">
        <v>8</v>
      </c>
      <c r="D89" s="305" t="s">
        <v>43</v>
      </c>
      <c r="E89" s="306" t="s">
        <v>73</v>
      </c>
      <c r="F89" s="316" t="s">
        <v>43</v>
      </c>
      <c r="G89" s="306" t="s">
        <v>73</v>
      </c>
      <c r="H89" s="300" t="s">
        <v>40</v>
      </c>
      <c r="I89" s="307" t="s">
        <v>73</v>
      </c>
      <c r="J89" s="297"/>
      <c r="K89" s="298"/>
      <c r="L89" s="309" t="s">
        <v>40</v>
      </c>
      <c r="M89" s="307" t="s">
        <v>73</v>
      </c>
    </row>
    <row r="90" spans="1:13" ht="14.1" customHeight="1" outlineLevel="1">
      <c r="A90" s="3">
        <v>13</v>
      </c>
      <c r="C90" s="21" t="s">
        <v>9</v>
      </c>
      <c r="D90" s="310" t="s">
        <v>45</v>
      </c>
      <c r="E90" s="311" t="s">
        <v>73</v>
      </c>
      <c r="F90" s="308" t="s">
        <v>44</v>
      </c>
      <c r="G90" s="114" t="s">
        <v>73</v>
      </c>
      <c r="H90" s="297"/>
      <c r="I90" s="298"/>
      <c r="J90" s="305" t="s">
        <v>43</v>
      </c>
      <c r="K90" s="306" t="s">
        <v>73</v>
      </c>
      <c r="L90" s="118" t="s">
        <v>41</v>
      </c>
      <c r="M90" s="108" t="s">
        <v>73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289"/>
      <c r="E91" s="322" t="s">
        <v>51</v>
      </c>
      <c r="F91" s="312" t="s">
        <v>48</v>
      </c>
      <c r="G91" s="322" t="s">
        <v>51</v>
      </c>
      <c r="H91" s="285"/>
      <c r="I91" s="281"/>
      <c r="J91" s="320" t="s">
        <v>52</v>
      </c>
      <c r="K91" s="320" t="s">
        <v>73</v>
      </c>
      <c r="L91" s="285"/>
      <c r="M91" s="281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286" t="s">
        <v>3</v>
      </c>
      <c r="E92" s="287">
        <f>E86+7</f>
        <v>44347</v>
      </c>
      <c r="F92" s="286" t="s">
        <v>13</v>
      </c>
      <c r="G92" s="287">
        <f>E92+1</f>
        <v>44348</v>
      </c>
      <c r="H92" s="286" t="s">
        <v>4</v>
      </c>
      <c r="I92" s="287">
        <f>G92+1</f>
        <v>44349</v>
      </c>
      <c r="J92" s="286" t="s">
        <v>17</v>
      </c>
      <c r="K92" s="287">
        <f>I92+1</f>
        <v>44350</v>
      </c>
      <c r="L92" s="286" t="s">
        <v>6</v>
      </c>
      <c r="M92" s="288">
        <f>K92+1</f>
        <v>44351</v>
      </c>
    </row>
    <row r="93" spans="1:13" s="23" customFormat="1" ht="14.1" customHeight="1" outlineLevel="1">
      <c r="A93" s="65"/>
      <c r="B93" s="66"/>
      <c r="C93" s="67"/>
      <c r="D93" s="289"/>
      <c r="E93" s="290"/>
      <c r="F93" s="289"/>
      <c r="G93" s="290"/>
      <c r="H93" s="289"/>
      <c r="I93" s="290"/>
      <c r="J93" s="289"/>
      <c r="K93" s="290"/>
      <c r="L93" s="289"/>
      <c r="M93" s="291"/>
    </row>
    <row r="94" spans="1:13" ht="14.1" customHeight="1" outlineLevel="1">
      <c r="A94" s="3">
        <v>14</v>
      </c>
      <c r="C94" s="21" t="s">
        <v>7</v>
      </c>
      <c r="D94" s="300" t="s">
        <v>40</v>
      </c>
      <c r="E94" s="301" t="s">
        <v>73</v>
      </c>
      <c r="F94" s="107" t="s">
        <v>41</v>
      </c>
      <c r="G94" s="108" t="s">
        <v>73</v>
      </c>
      <c r="H94" s="297"/>
      <c r="I94" s="298"/>
      <c r="J94" s="321" t="s">
        <v>50</v>
      </c>
      <c r="K94" s="321" t="s">
        <v>73</v>
      </c>
      <c r="L94" s="297"/>
      <c r="M94" s="298"/>
    </row>
    <row r="95" spans="1:13" ht="14.1" customHeight="1" outlineLevel="1">
      <c r="A95" s="3">
        <v>14</v>
      </c>
      <c r="C95" s="21" t="s">
        <v>8</v>
      </c>
      <c r="D95" s="305" t="s">
        <v>43</v>
      </c>
      <c r="E95" s="306" t="s">
        <v>73</v>
      </c>
      <c r="F95" s="289"/>
      <c r="G95" s="290"/>
      <c r="H95" s="300" t="s">
        <v>40</v>
      </c>
      <c r="I95" s="307" t="s">
        <v>73</v>
      </c>
      <c r="J95" s="297"/>
      <c r="K95" s="298"/>
      <c r="L95" s="309" t="s">
        <v>40</v>
      </c>
      <c r="M95" s="307" t="s">
        <v>73</v>
      </c>
    </row>
    <row r="96" spans="1:13" ht="14.1" customHeight="1" outlineLevel="1">
      <c r="A96" s="3">
        <v>14</v>
      </c>
      <c r="C96" s="21" t="s">
        <v>9</v>
      </c>
      <c r="D96" s="310" t="s">
        <v>45</v>
      </c>
      <c r="E96" s="311" t="s">
        <v>73</v>
      </c>
      <c r="F96" s="297"/>
      <c r="G96" s="298"/>
      <c r="H96" s="300" t="s">
        <v>40</v>
      </c>
      <c r="I96" s="307" t="s">
        <v>73</v>
      </c>
      <c r="J96" s="305" t="s">
        <v>43</v>
      </c>
      <c r="K96" s="306" t="s">
        <v>73</v>
      </c>
      <c r="L96" s="297"/>
      <c r="M96" s="298"/>
    </row>
    <row r="97" spans="1:13" s="3" customFormat="1" ht="14.1" customHeight="1" outlineLevel="1">
      <c r="A97" s="3">
        <v>14</v>
      </c>
      <c r="B97" s="16"/>
      <c r="C97" s="21" t="s">
        <v>10</v>
      </c>
      <c r="D97" s="289"/>
      <c r="E97" s="322" t="s">
        <v>51</v>
      </c>
      <c r="F97" s="312" t="s">
        <v>48</v>
      </c>
      <c r="G97" s="322" t="s">
        <v>51</v>
      </c>
      <c r="H97" s="285"/>
      <c r="I97" s="281"/>
      <c r="J97" s="320" t="s">
        <v>52</v>
      </c>
      <c r="K97" s="320" t="s">
        <v>73</v>
      </c>
      <c r="L97" s="285"/>
      <c r="M97" s="281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286" t="s">
        <v>3</v>
      </c>
      <c r="E98" s="287">
        <f>E92+7</f>
        <v>44354</v>
      </c>
      <c r="F98" s="286" t="s">
        <v>13</v>
      </c>
      <c r="G98" s="287">
        <f>E98+1</f>
        <v>44355</v>
      </c>
      <c r="H98" s="286" t="s">
        <v>4</v>
      </c>
      <c r="I98" s="287">
        <f>G98+1</f>
        <v>44356</v>
      </c>
      <c r="J98" s="286" t="s">
        <v>17</v>
      </c>
      <c r="K98" s="287">
        <f>I98+1</f>
        <v>44357</v>
      </c>
      <c r="L98" s="286" t="s">
        <v>6</v>
      </c>
      <c r="M98" s="288">
        <f>K98+1</f>
        <v>44358</v>
      </c>
    </row>
    <row r="99" spans="1:13" s="23" customFormat="1" ht="14.1" customHeight="1" outlineLevel="1">
      <c r="A99" s="65"/>
      <c r="B99" s="66"/>
      <c r="C99" s="67"/>
      <c r="D99" s="289"/>
      <c r="E99" s="290"/>
      <c r="F99" s="289"/>
      <c r="G99" s="290"/>
      <c r="H99" s="289"/>
      <c r="I99" s="290"/>
      <c r="J99" s="289"/>
      <c r="K99" s="290"/>
      <c r="L99" s="289"/>
      <c r="M99" s="291"/>
    </row>
    <row r="100" spans="1:13" ht="14.1" customHeight="1" outlineLevel="1">
      <c r="A100" s="3">
        <v>15</v>
      </c>
      <c r="C100" s="21" t="s">
        <v>7</v>
      </c>
      <c r="D100" s="300" t="s">
        <v>40</v>
      </c>
      <c r="E100" s="301" t="s">
        <v>73</v>
      </c>
      <c r="F100" s="118" t="s">
        <v>41</v>
      </c>
      <c r="G100" s="108" t="s">
        <v>73</v>
      </c>
      <c r="H100" s="297"/>
      <c r="I100" s="298"/>
      <c r="J100" s="323" t="s">
        <v>50</v>
      </c>
      <c r="K100" s="323" t="s">
        <v>73</v>
      </c>
      <c r="L100" s="297"/>
      <c r="M100" s="298"/>
    </row>
    <row r="101" spans="1:13" ht="14.1" customHeight="1" outlineLevel="1">
      <c r="A101" s="3">
        <v>15</v>
      </c>
      <c r="C101" s="21" t="s">
        <v>8</v>
      </c>
      <c r="D101" s="305" t="s">
        <v>43</v>
      </c>
      <c r="E101" s="306" t="s">
        <v>73</v>
      </c>
      <c r="F101" s="285"/>
      <c r="G101" s="281"/>
      <c r="H101" s="309" t="s">
        <v>40</v>
      </c>
      <c r="I101" s="307" t="s">
        <v>73</v>
      </c>
      <c r="J101" s="323" t="s">
        <v>50</v>
      </c>
      <c r="K101" s="323" t="s">
        <v>73</v>
      </c>
      <c r="L101" s="309" t="s">
        <v>40</v>
      </c>
      <c r="M101" s="307" t="s">
        <v>73</v>
      </c>
    </row>
    <row r="102" spans="1:13" ht="14.1" customHeight="1" outlineLevel="1">
      <c r="A102" s="3">
        <v>15</v>
      </c>
      <c r="C102" s="21" t="s">
        <v>9</v>
      </c>
      <c r="D102" s="310" t="s">
        <v>45</v>
      </c>
      <c r="E102" s="311" t="s">
        <v>73</v>
      </c>
      <c r="F102" s="310" t="s">
        <v>45</v>
      </c>
      <c r="G102" s="311" t="s">
        <v>73</v>
      </c>
      <c r="H102" s="300" t="s">
        <v>40</v>
      </c>
      <c r="I102" s="307" t="s">
        <v>73</v>
      </c>
      <c r="J102" s="316" t="s">
        <v>43</v>
      </c>
      <c r="K102" s="306" t="s">
        <v>73</v>
      </c>
      <c r="L102" s="285"/>
      <c r="M102" s="281"/>
    </row>
    <row r="103" spans="1:13" s="3" customFormat="1" ht="14.1" customHeight="1" outlineLevel="1">
      <c r="A103" s="3">
        <v>15</v>
      </c>
      <c r="B103" s="122"/>
      <c r="C103" s="123" t="s">
        <v>10</v>
      </c>
      <c r="D103" s="297"/>
      <c r="E103" s="298"/>
      <c r="F103" s="312" t="s">
        <v>48</v>
      </c>
      <c r="G103" s="312" t="s">
        <v>73</v>
      </c>
      <c r="H103" s="293"/>
      <c r="I103" s="294"/>
      <c r="J103" s="324" t="s">
        <v>52</v>
      </c>
      <c r="K103" s="324" t="s">
        <v>73</v>
      </c>
      <c r="L103" s="285"/>
      <c r="M103" s="281"/>
    </row>
    <row r="104" spans="1:13" s="12" customFormat="1" ht="14.1" customHeight="1" outlineLevel="1">
      <c r="B104" s="45"/>
      <c r="C104" s="45"/>
      <c r="D104" s="325"/>
      <c r="E104" s="325"/>
      <c r="F104" s="326"/>
      <c r="G104" s="325"/>
      <c r="H104" s="326"/>
      <c r="I104" s="325"/>
      <c r="J104" s="326"/>
      <c r="K104" s="325"/>
      <c r="L104" s="326"/>
      <c r="M104" s="327"/>
    </row>
    <row r="105" spans="1:13" s="3" customFormat="1" ht="14.1" customHeight="1" outlineLevel="1">
      <c r="D105" s="23"/>
      <c r="E105" s="6"/>
      <c r="G105" s="37"/>
      <c r="I105" s="21"/>
      <c r="K105" s="6"/>
      <c r="M105" s="98"/>
    </row>
    <row r="106" spans="1:13" s="3" customFormat="1" ht="14.1" customHeight="1" outlineLevel="1">
      <c r="D106" s="199" t="s">
        <v>40</v>
      </c>
      <c r="E106" s="187">
        <f>COUNTIF(D4:M103, "Παθολ. Γ")</f>
        <v>46</v>
      </c>
      <c r="F106" s="188">
        <v>90</v>
      </c>
      <c r="G106" s="79"/>
      <c r="H106" s="78"/>
      <c r="I106" s="80"/>
      <c r="J106" s="78"/>
      <c r="K106" s="6"/>
      <c r="M106" s="6"/>
    </row>
    <row r="107" spans="1:13" s="3" customFormat="1" ht="14.1" customHeight="1" outlineLevel="1">
      <c r="D107" s="194" t="s">
        <v>43</v>
      </c>
      <c r="E107" s="187">
        <f>COUNTIF(D4:M104, "Χειρ. Γ")</f>
        <v>30</v>
      </c>
      <c r="F107" s="189">
        <v>60</v>
      </c>
      <c r="G107" s="37"/>
      <c r="I107" s="6"/>
      <c r="K107" s="6"/>
      <c r="M107" s="6"/>
    </row>
    <row r="108" spans="1:13" s="3" customFormat="1" ht="14.1" customHeight="1" outlineLevel="1">
      <c r="D108" s="191" t="s">
        <v>45</v>
      </c>
      <c r="E108" s="187">
        <f>COUNTIF(D4:M103, "Αναισθ")</f>
        <v>15</v>
      </c>
      <c r="F108" s="188">
        <v>30</v>
      </c>
      <c r="G108" s="79"/>
      <c r="H108" s="80"/>
      <c r="I108" s="78"/>
      <c r="J108" s="78"/>
    </row>
    <row r="109" spans="1:13" s="3" customFormat="1" ht="14.1" customHeight="1" outlineLevel="1">
      <c r="D109" s="200" t="s">
        <v>48</v>
      </c>
      <c r="E109" s="187">
        <f>COUNTIF(D4:M103, "ΝΧ")</f>
        <v>15</v>
      </c>
      <c r="F109" s="188">
        <v>30</v>
      </c>
      <c r="G109" s="226"/>
      <c r="H109" s="227"/>
      <c r="I109" s="223"/>
      <c r="J109" s="223"/>
      <c r="K109" s="223"/>
      <c r="L109" s="223"/>
      <c r="M109" s="223"/>
    </row>
    <row r="110" spans="1:13" ht="14.1" customHeight="1" outlineLevel="1">
      <c r="C110" s="50"/>
      <c r="D110" s="201" t="s">
        <v>41</v>
      </c>
      <c r="E110" s="187">
        <f>COUNTIF(D4:M103, "Μαιευτ")</f>
        <v>35</v>
      </c>
      <c r="F110" s="188">
        <v>75</v>
      </c>
      <c r="G110" s="226"/>
      <c r="H110" s="223"/>
      <c r="I110" s="227"/>
      <c r="J110" s="223"/>
      <c r="K110" s="223"/>
      <c r="L110" s="223"/>
      <c r="M110" s="223"/>
    </row>
    <row r="111" spans="1:13" ht="14.1" customHeight="1" outlineLevel="1">
      <c r="C111" s="50"/>
      <c r="D111" s="202" t="s">
        <v>42</v>
      </c>
      <c r="E111" s="187">
        <f>COUNTIF(D4:M103, "Παιδιατρ.")</f>
        <v>35</v>
      </c>
      <c r="F111" s="188">
        <v>75</v>
      </c>
      <c r="G111" s="226"/>
      <c r="H111" s="223"/>
      <c r="I111" s="223"/>
      <c r="J111" s="223"/>
      <c r="K111" s="223"/>
      <c r="L111" s="223"/>
      <c r="M111" s="223"/>
    </row>
    <row r="112" spans="1:13" ht="14.1" customHeight="1" outlineLevel="1">
      <c r="C112" s="50"/>
      <c r="D112" s="203" t="s">
        <v>52</v>
      </c>
      <c r="E112" s="187">
        <f>COUNTIF(D4:M103, "Ανδρολογ")</f>
        <v>8</v>
      </c>
      <c r="F112" s="188">
        <v>15</v>
      </c>
      <c r="G112" s="223"/>
      <c r="H112" s="223"/>
      <c r="I112" s="223"/>
      <c r="J112" s="223"/>
      <c r="K112" s="223"/>
      <c r="L112" s="223"/>
      <c r="M112" s="223"/>
    </row>
    <row r="113" spans="1:13" ht="14.1" customHeight="1" outlineLevel="1">
      <c r="C113" s="50"/>
      <c r="D113" s="204" t="s">
        <v>44</v>
      </c>
      <c r="E113" s="187">
        <f>COUNTIF(D4:M103, "Ακτινολ.Β")</f>
        <v>24</v>
      </c>
      <c r="F113" s="228">
        <v>45</v>
      </c>
      <c r="G113" s="229"/>
      <c r="H113" s="229"/>
      <c r="I113" s="229"/>
      <c r="J113" s="229"/>
      <c r="K113" s="229"/>
      <c r="L113" s="229"/>
      <c r="M113" s="229"/>
    </row>
    <row r="114" spans="1:13" ht="14.1" customHeight="1" outlineLevel="1">
      <c r="B114" s="71"/>
      <c r="C114" s="50"/>
      <c r="D114" s="205" t="s">
        <v>50</v>
      </c>
      <c r="E114" s="187">
        <f>COUNTIF(D4:M103, "Εντατ.Ιατρ")</f>
        <v>8</v>
      </c>
      <c r="F114" s="228">
        <v>15</v>
      </c>
      <c r="G114" s="229"/>
      <c r="H114" s="229"/>
      <c r="I114" s="229"/>
      <c r="J114" s="229"/>
      <c r="K114" s="229"/>
      <c r="L114" s="229"/>
      <c r="M114" s="229"/>
    </row>
    <row r="115" spans="1:13" ht="14.1" customHeight="1">
      <c r="C115" s="50"/>
      <c r="D115" s="206" t="s">
        <v>49</v>
      </c>
      <c r="E115" s="187">
        <f>COUNTIF(D4:M103, "Μορ.Προσπ")</f>
        <v>0</v>
      </c>
      <c r="F115" s="224">
        <v>30</v>
      </c>
      <c r="G115" s="223"/>
      <c r="H115" s="223"/>
      <c r="I115" s="223"/>
      <c r="J115" s="223"/>
      <c r="K115" s="223"/>
      <c r="L115" s="223"/>
      <c r="M115" s="223"/>
    </row>
    <row r="116" spans="1:13" ht="14.1" customHeight="1">
      <c r="D116" s="208" t="s">
        <v>51</v>
      </c>
      <c r="E116" s="187">
        <f>COUNTIF(D3:M103, "Νεογνικ")</f>
        <v>8</v>
      </c>
      <c r="F116" s="207">
        <v>15</v>
      </c>
    </row>
    <row r="117" spans="1:13" ht="14.1" customHeight="1">
      <c r="D117" s="209" t="s">
        <v>47</v>
      </c>
      <c r="E117" s="187">
        <f>COUNTIF(D3:M103, "Στομ.Γναθ")</f>
        <v>8</v>
      </c>
      <c r="F117" s="207">
        <v>15</v>
      </c>
    </row>
    <row r="118" spans="1:13" ht="14.1" customHeight="1">
      <c r="D118" s="210" t="s">
        <v>46</v>
      </c>
      <c r="E118" s="187">
        <f>COUNTIF(D3:M103, "Αιμοδ.Παθ")</f>
        <v>8</v>
      </c>
      <c r="F118" s="207">
        <v>15</v>
      </c>
    </row>
    <row r="119" spans="1:13" s="42" customFormat="1" ht="14.1" customHeight="1">
      <c r="A119" s="44"/>
      <c r="B119" s="71"/>
      <c r="C119" s="225"/>
      <c r="D119" s="211" t="s">
        <v>62</v>
      </c>
      <c r="E119" s="328">
        <f>COUNTIF(D3:M103, "ΣΜΝ")</f>
        <v>0</v>
      </c>
      <c r="F119" s="207">
        <v>15</v>
      </c>
      <c r="G119" s="43"/>
      <c r="I119" s="43"/>
      <c r="K119" s="43"/>
      <c r="M119" s="43"/>
    </row>
  </sheetData>
  <autoFilter ref="A1:M103"/>
  <pageMargins left="0.6692913385826772" right="0.55118110236220474" top="1.1811023622047245" bottom="1.0236220472440944" header="0.59055118110236227" footer="0.59055118110236227"/>
  <pageSetup paperSize="9" scale="95" fitToHeight="2" orientation="portrait" horizontalDpi="300" verticalDpi="300" r:id="rId1"/>
  <headerFooter alignWithMargins="0">
    <oddHeader>&amp;R&amp;"Book Antiqua,Κανονικά"8ο Εξάμηνο 2020-21</oddHeader>
    <oddFooter>&amp;R&amp;"Arial,Regular" &amp;P / &amp;N</oddFooter>
  </headerFooter>
  <rowBreaks count="1" manualBreakCount="1">
    <brk id="55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R119"/>
  <sheetViews>
    <sheetView view="pageBreakPreview" zoomScale="85" zoomScaleNormal="90" zoomScaleSheetLayoutView="85" workbookViewId="0">
      <pane xSplit="3" ySplit="1" topLeftCell="D44" activePane="bottomRight" state="frozenSplit"/>
      <selection activeCell="N89" sqref="N89"/>
      <selection pane="topRight" activeCell="N89" sqref="N89"/>
      <selection pane="bottomLeft" activeCell="N89" sqref="N89"/>
      <selection pane="bottomRight" activeCell="I97" sqref="I97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1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8.125" style="6" customWidth="1"/>
    <col min="12" max="12" width="8.625" style="2" customWidth="1"/>
    <col min="13" max="13" width="9.1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44242</v>
      </c>
      <c r="F2" s="30" t="s">
        <v>13</v>
      </c>
      <c r="G2" s="31">
        <f>E2+1</f>
        <v>44243</v>
      </c>
      <c r="H2" s="30" t="s">
        <v>4</v>
      </c>
      <c r="I2" s="31">
        <f>G2+1</f>
        <v>44244</v>
      </c>
      <c r="J2" s="30" t="s">
        <v>17</v>
      </c>
      <c r="K2" s="31">
        <f>I2+1</f>
        <v>44245</v>
      </c>
      <c r="L2" s="30" t="s">
        <v>6</v>
      </c>
      <c r="M2" s="96">
        <f>K2+1</f>
        <v>44246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>
      <c r="A4" s="3">
        <v>1</v>
      </c>
      <c r="C4" s="21" t="s">
        <v>7</v>
      </c>
      <c r="F4" s="8"/>
      <c r="G4" s="20"/>
      <c r="H4" s="1"/>
      <c r="I4" s="10"/>
      <c r="J4" s="1"/>
      <c r="L4" s="25"/>
      <c r="M4" s="98"/>
      <c r="N4" s="3"/>
    </row>
    <row r="5" spans="1:16" ht="14.1" customHeight="1" outlineLevel="1">
      <c r="A5" s="3">
        <v>1</v>
      </c>
      <c r="C5" s="21" t="s">
        <v>8</v>
      </c>
      <c r="F5" s="8"/>
      <c r="G5" s="20"/>
      <c r="I5" s="10"/>
      <c r="J5" s="25"/>
      <c r="L5" s="25"/>
      <c r="M5" s="98"/>
      <c r="N5" s="3"/>
    </row>
    <row r="6" spans="1:16" ht="14.1" customHeight="1" outlineLevel="1">
      <c r="A6" s="3">
        <v>1</v>
      </c>
      <c r="C6" s="21" t="s">
        <v>9</v>
      </c>
      <c r="F6" s="8"/>
      <c r="G6" s="20"/>
      <c r="H6" s="1"/>
      <c r="I6" s="10"/>
      <c r="J6" s="25"/>
      <c r="L6" s="25"/>
      <c r="M6" s="98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E7" s="158" t="s">
        <v>54</v>
      </c>
      <c r="F7" s="330" t="s">
        <v>75</v>
      </c>
      <c r="G7" s="157" t="s">
        <v>53</v>
      </c>
      <c r="H7" s="9"/>
      <c r="I7" s="20"/>
      <c r="J7" s="159" t="s">
        <v>55</v>
      </c>
      <c r="K7" s="160" t="s">
        <v>71</v>
      </c>
      <c r="L7" s="9"/>
      <c r="M7" s="161" t="s">
        <v>57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44249</v>
      </c>
      <c r="F8" s="30" t="s">
        <v>13</v>
      </c>
      <c r="G8" s="31">
        <f>E8+1</f>
        <v>44250</v>
      </c>
      <c r="H8" s="30" t="s">
        <v>4</v>
      </c>
      <c r="I8" s="31">
        <f>G8+1</f>
        <v>44251</v>
      </c>
      <c r="J8" s="30" t="s">
        <v>17</v>
      </c>
      <c r="K8" s="31">
        <f>I8+1</f>
        <v>44252</v>
      </c>
      <c r="L8" s="30" t="s">
        <v>6</v>
      </c>
      <c r="M8" s="96">
        <f>K8+1</f>
        <v>44253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98"/>
      <c r="N10" s="3"/>
    </row>
    <row r="11" spans="1:16" ht="14.1" customHeight="1" outlineLevel="1">
      <c r="A11" s="3">
        <v>2</v>
      </c>
      <c r="C11" s="21" t="s">
        <v>8</v>
      </c>
      <c r="F11" s="8"/>
      <c r="G11" s="20"/>
      <c r="I11" s="20"/>
      <c r="J11" s="24"/>
      <c r="L11" s="24"/>
      <c r="M11" s="98"/>
      <c r="N11" s="3"/>
    </row>
    <row r="12" spans="1:16" ht="14.1" customHeight="1" outlineLevel="1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98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E13" s="158" t="s">
        <v>54</v>
      </c>
      <c r="F13" s="330" t="s">
        <v>75</v>
      </c>
      <c r="G13" s="157" t="s">
        <v>53</v>
      </c>
      <c r="H13" s="9"/>
      <c r="I13" s="20"/>
      <c r="J13" s="159" t="s">
        <v>55</v>
      </c>
      <c r="K13" s="160" t="s">
        <v>71</v>
      </c>
      <c r="L13" s="9"/>
      <c r="M13" s="161" t="s">
        <v>57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44256</v>
      </c>
      <c r="F14" s="30" t="s">
        <v>13</v>
      </c>
      <c r="G14" s="31">
        <f>E14+1</f>
        <v>44257</v>
      </c>
      <c r="H14" s="30" t="s">
        <v>4</v>
      </c>
      <c r="I14" s="31">
        <f>G14+1</f>
        <v>44258</v>
      </c>
      <c r="J14" s="30" t="s">
        <v>17</v>
      </c>
      <c r="K14" s="31">
        <f>I14+1</f>
        <v>44259</v>
      </c>
      <c r="L14" s="30" t="s">
        <v>6</v>
      </c>
      <c r="M14" s="96">
        <f>K14+1</f>
        <v>44260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>
      <c r="A16" s="3">
        <v>3</v>
      </c>
      <c r="C16" s="21" t="s">
        <v>7</v>
      </c>
      <c r="F16" s="8"/>
      <c r="G16" s="20"/>
      <c r="H16" s="8"/>
      <c r="I16" s="20"/>
      <c r="J16" s="1"/>
      <c r="L16" s="24"/>
      <c r="M16" s="98"/>
      <c r="N16" s="3"/>
      <c r="P16" s="6"/>
    </row>
    <row r="17" spans="1:17" ht="14.1" customHeight="1" outlineLevel="1">
      <c r="A17" s="3">
        <v>3</v>
      </c>
      <c r="C17" s="21" t="s">
        <v>8</v>
      </c>
      <c r="F17" s="8"/>
      <c r="G17" s="20"/>
      <c r="I17" s="20"/>
      <c r="J17" s="24"/>
      <c r="L17" s="24"/>
      <c r="M17" s="98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F18" s="8"/>
      <c r="G18" s="20"/>
      <c r="H18" s="49"/>
      <c r="I18" s="41"/>
      <c r="J18" s="24"/>
      <c r="L18" s="24"/>
      <c r="M18" s="98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E19" s="158" t="s">
        <v>54</v>
      </c>
      <c r="F19" s="330" t="s">
        <v>75</v>
      </c>
      <c r="G19" s="157" t="s">
        <v>53</v>
      </c>
      <c r="H19" s="9"/>
      <c r="I19" s="20"/>
      <c r="J19" s="159" t="s">
        <v>55</v>
      </c>
      <c r="K19" s="160" t="s">
        <v>71</v>
      </c>
      <c r="L19" s="9"/>
      <c r="M19" s="161" t="s">
        <v>57</v>
      </c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44263</v>
      </c>
      <c r="F20" s="30" t="s">
        <v>13</v>
      </c>
      <c r="G20" s="31">
        <f>E20+1</f>
        <v>44264</v>
      </c>
      <c r="H20" s="30" t="s">
        <v>4</v>
      </c>
      <c r="I20" s="31">
        <f>G20+1</f>
        <v>44265</v>
      </c>
      <c r="J20" s="30" t="s">
        <v>17</v>
      </c>
      <c r="K20" s="31">
        <f>I20+1</f>
        <v>44266</v>
      </c>
      <c r="L20" s="30" t="s">
        <v>6</v>
      </c>
      <c r="M20" s="96">
        <f>K20+1</f>
        <v>44267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F22" s="8"/>
      <c r="G22" s="20"/>
      <c r="H22" s="8"/>
      <c r="I22" s="20"/>
      <c r="J22" s="1"/>
      <c r="L22" s="24"/>
      <c r="M22" s="98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F23" s="8"/>
      <c r="G23" s="20"/>
      <c r="I23" s="20"/>
      <c r="J23" s="24"/>
      <c r="L23" s="24"/>
      <c r="M23" s="98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F24" s="8"/>
      <c r="G24" s="20"/>
      <c r="H24" s="8"/>
      <c r="I24" s="20"/>
      <c r="J24" s="24"/>
      <c r="L24" s="24"/>
      <c r="M24" s="98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E25" s="158" t="s">
        <v>54</v>
      </c>
      <c r="F25" s="330" t="s">
        <v>75</v>
      </c>
      <c r="G25" s="157" t="s">
        <v>53</v>
      </c>
      <c r="H25" s="9"/>
      <c r="I25" s="20"/>
      <c r="J25" s="159" t="s">
        <v>55</v>
      </c>
      <c r="K25" s="160" t="s">
        <v>71</v>
      </c>
      <c r="L25" s="9"/>
      <c r="M25" s="161" t="s">
        <v>57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44270</v>
      </c>
      <c r="F26" s="30" t="s">
        <v>13</v>
      </c>
      <c r="G26" s="31">
        <f>E26+1</f>
        <v>44271</v>
      </c>
      <c r="H26" s="30" t="s">
        <v>4</v>
      </c>
      <c r="I26" s="31">
        <f>G26+1</f>
        <v>44272</v>
      </c>
      <c r="J26" s="30" t="s">
        <v>17</v>
      </c>
      <c r="K26" s="31">
        <f>I26+1</f>
        <v>44273</v>
      </c>
      <c r="L26" s="30" t="s">
        <v>6</v>
      </c>
      <c r="M26" s="96">
        <f>K26+1</f>
        <v>44274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>
      <c r="A28" s="3">
        <v>5</v>
      </c>
      <c r="C28" s="21" t="s">
        <v>7</v>
      </c>
      <c r="D28" s="86"/>
      <c r="E28" s="87"/>
      <c r="F28" s="8"/>
      <c r="G28" s="20"/>
      <c r="H28" s="8"/>
      <c r="I28" s="20"/>
      <c r="J28" s="1"/>
      <c r="L28" s="24"/>
      <c r="M28" s="98"/>
      <c r="N28" s="3"/>
    </row>
    <row r="29" spans="1:17" ht="14.1" customHeight="1" outlineLevel="1">
      <c r="A29" s="3">
        <v>5</v>
      </c>
      <c r="C29" s="21" t="s">
        <v>8</v>
      </c>
      <c r="D29" s="88" t="s">
        <v>18</v>
      </c>
      <c r="E29" s="87"/>
      <c r="F29" s="8"/>
      <c r="G29" s="20"/>
      <c r="I29" s="20"/>
      <c r="J29" s="24"/>
      <c r="L29" s="24"/>
      <c r="M29" s="98"/>
      <c r="N29" s="3"/>
    </row>
    <row r="30" spans="1:17" ht="14.1" customHeight="1" outlineLevel="1">
      <c r="A30" s="3">
        <v>5</v>
      </c>
      <c r="C30" s="21" t="s">
        <v>9</v>
      </c>
      <c r="D30" s="89"/>
      <c r="E30" s="87"/>
      <c r="F30" s="8"/>
      <c r="G30" s="20"/>
      <c r="H30" s="8"/>
      <c r="I30" s="20"/>
      <c r="J30" s="24"/>
      <c r="L30" s="24"/>
      <c r="M30" s="98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89"/>
      <c r="E31" s="87"/>
      <c r="F31" s="330" t="s">
        <v>75</v>
      </c>
      <c r="G31" s="157" t="s">
        <v>53</v>
      </c>
      <c r="H31" s="9"/>
      <c r="I31" s="20"/>
      <c r="J31" s="159" t="s">
        <v>55</v>
      </c>
      <c r="K31" s="160" t="s">
        <v>71</v>
      </c>
      <c r="L31" s="9"/>
      <c r="M31" s="161" t="s">
        <v>57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44277</v>
      </c>
      <c r="F32" s="30" t="s">
        <v>13</v>
      </c>
      <c r="G32" s="31">
        <f>E32+1</f>
        <v>44278</v>
      </c>
      <c r="H32" s="30" t="s">
        <v>4</v>
      </c>
      <c r="I32" s="31">
        <f>G32+1</f>
        <v>44279</v>
      </c>
      <c r="J32" s="30" t="s">
        <v>17</v>
      </c>
      <c r="K32" s="31">
        <f>I32+1</f>
        <v>44280</v>
      </c>
      <c r="L32" s="30" t="s">
        <v>6</v>
      </c>
      <c r="M32" s="96">
        <f>K32+1</f>
        <v>44281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>
      <c r="A34" s="3">
        <v>6</v>
      </c>
      <c r="C34" s="21" t="s">
        <v>7</v>
      </c>
      <c r="F34" s="8"/>
      <c r="G34" s="20"/>
      <c r="H34" s="9"/>
      <c r="I34" s="20"/>
      <c r="J34" s="86"/>
      <c r="K34" s="87"/>
      <c r="L34" s="24"/>
      <c r="M34" s="98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F35" s="8"/>
      <c r="G35" s="20"/>
      <c r="H35" s="3"/>
      <c r="I35" s="20"/>
      <c r="J35" s="88" t="s">
        <v>18</v>
      </c>
      <c r="K35" s="87"/>
      <c r="L35" s="24"/>
      <c r="M35" s="98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F36" s="8"/>
      <c r="G36" s="20"/>
      <c r="H36" s="9"/>
      <c r="I36" s="20"/>
      <c r="J36" s="89"/>
      <c r="K36" s="87"/>
      <c r="L36" s="24"/>
      <c r="M36" s="98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E37" s="158" t="s">
        <v>54</v>
      </c>
      <c r="F37" s="330" t="s">
        <v>75</v>
      </c>
      <c r="G37" s="157" t="s">
        <v>53</v>
      </c>
      <c r="H37" s="85"/>
      <c r="I37" s="170"/>
      <c r="J37" s="89"/>
      <c r="K37" s="87"/>
      <c r="L37" s="9"/>
      <c r="M37" s="161" t="s">
        <v>57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44284</v>
      </c>
      <c r="F38" s="30" t="s">
        <v>13</v>
      </c>
      <c r="G38" s="31">
        <f>E38+1</f>
        <v>44285</v>
      </c>
      <c r="H38" s="30" t="s">
        <v>4</v>
      </c>
      <c r="I38" s="31">
        <f>G38+1</f>
        <v>44286</v>
      </c>
      <c r="J38" s="30" t="s">
        <v>17</v>
      </c>
      <c r="K38" s="31">
        <f>I38+1</f>
        <v>44287</v>
      </c>
      <c r="L38" s="30" t="s">
        <v>6</v>
      </c>
      <c r="M38" s="96">
        <f>K38+1</f>
        <v>44288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>
      <c r="A40" s="3">
        <v>7</v>
      </c>
      <c r="C40" s="21" t="s">
        <v>7</v>
      </c>
      <c r="D40" s="5"/>
      <c r="E40" s="20"/>
      <c r="F40" s="9"/>
      <c r="G40" s="20"/>
      <c r="H40" s="9"/>
      <c r="I40" s="20"/>
      <c r="J40" s="5"/>
      <c r="L40" s="26"/>
      <c r="M40" s="98"/>
      <c r="N40" s="3"/>
    </row>
    <row r="41" spans="1:16" ht="14.1" customHeight="1" outlineLevel="1">
      <c r="A41" s="3">
        <v>7</v>
      </c>
      <c r="C41" s="21" t="s">
        <v>8</v>
      </c>
      <c r="D41" s="9"/>
      <c r="E41" s="20"/>
      <c r="F41" s="9"/>
      <c r="G41" s="20"/>
      <c r="H41" s="3"/>
      <c r="I41" s="20"/>
      <c r="J41" s="26"/>
      <c r="L41" s="26"/>
      <c r="M41" s="98"/>
      <c r="N41" s="3"/>
    </row>
    <row r="42" spans="1:16" ht="14.1" customHeight="1" outlineLevel="1">
      <c r="A42" s="3">
        <v>7</v>
      </c>
      <c r="C42" s="21" t="s">
        <v>9</v>
      </c>
      <c r="D42" s="5"/>
      <c r="E42" s="20"/>
      <c r="F42" s="9"/>
      <c r="G42" s="20"/>
      <c r="H42" s="9"/>
      <c r="I42" s="20"/>
      <c r="J42" s="26"/>
      <c r="L42" s="26"/>
      <c r="M42" s="98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E43" s="158" t="s">
        <v>54</v>
      </c>
      <c r="F43" s="330" t="s">
        <v>75</v>
      </c>
      <c r="G43" s="157" t="s">
        <v>53</v>
      </c>
      <c r="H43" s="85"/>
      <c r="I43" s="170"/>
      <c r="J43" s="180" t="s">
        <v>55</v>
      </c>
      <c r="K43" s="160" t="s">
        <v>71</v>
      </c>
      <c r="L43" s="85"/>
      <c r="M43" s="161" t="s">
        <v>57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44291</v>
      </c>
      <c r="F44" s="30" t="s">
        <v>13</v>
      </c>
      <c r="G44" s="31">
        <f>E44+1</f>
        <v>44292</v>
      </c>
      <c r="H44" s="30" t="s">
        <v>4</v>
      </c>
      <c r="I44" s="31">
        <f>G44+1</f>
        <v>44293</v>
      </c>
      <c r="J44" s="30" t="s">
        <v>17</v>
      </c>
      <c r="K44" s="31">
        <f>I44+1</f>
        <v>44294</v>
      </c>
      <c r="L44" s="30" t="s">
        <v>6</v>
      </c>
      <c r="M44" s="96">
        <f>K44+1</f>
        <v>44295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>
      <c r="A46" s="3">
        <v>8</v>
      </c>
      <c r="C46" s="21" t="s">
        <v>7</v>
      </c>
      <c r="D46" s="5"/>
      <c r="E46" s="20"/>
      <c r="F46" s="9"/>
      <c r="G46" s="20"/>
      <c r="H46" s="9"/>
      <c r="I46" s="20"/>
      <c r="J46" s="5"/>
      <c r="L46" s="26"/>
      <c r="M46" s="98"/>
      <c r="O46" s="38"/>
      <c r="P46" s="39"/>
    </row>
    <row r="47" spans="1:16" ht="14.1" customHeight="1" outlineLevel="1">
      <c r="A47" s="3">
        <v>8</v>
      </c>
      <c r="C47" s="21" t="s">
        <v>8</v>
      </c>
      <c r="D47" s="9"/>
      <c r="E47" s="20"/>
      <c r="F47" s="9"/>
      <c r="G47" s="20"/>
      <c r="H47" s="3"/>
      <c r="I47" s="20"/>
      <c r="J47" s="26"/>
      <c r="L47" s="26"/>
      <c r="M47" s="98"/>
      <c r="O47" s="38"/>
      <c r="P47" s="39"/>
    </row>
    <row r="48" spans="1:16" ht="14.1" customHeight="1" outlineLevel="1">
      <c r="A48" s="3">
        <v>8</v>
      </c>
      <c r="C48" s="21" t="s">
        <v>9</v>
      </c>
      <c r="D48" s="5"/>
      <c r="E48" s="20"/>
      <c r="F48" s="9"/>
      <c r="G48" s="20"/>
      <c r="H48" s="9"/>
      <c r="I48" s="20"/>
      <c r="J48" s="26"/>
      <c r="L48" s="26"/>
      <c r="M48" s="98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E49" s="158" t="s">
        <v>54</v>
      </c>
      <c r="F49" s="330" t="s">
        <v>75</v>
      </c>
      <c r="G49" s="157" t="s">
        <v>53</v>
      </c>
      <c r="H49" s="85"/>
      <c r="I49" s="170"/>
      <c r="J49" s="180" t="s">
        <v>55</v>
      </c>
      <c r="K49" s="160" t="s">
        <v>71</v>
      </c>
      <c r="L49" s="164" t="s">
        <v>60</v>
      </c>
      <c r="M49" s="161" t="s">
        <v>57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44298</v>
      </c>
      <c r="F50" s="30" t="s">
        <v>13</v>
      </c>
      <c r="G50" s="31">
        <f>E50+1</f>
        <v>44299</v>
      </c>
      <c r="H50" s="30" t="s">
        <v>4</v>
      </c>
      <c r="I50" s="31">
        <f>G50+1</f>
        <v>44300</v>
      </c>
      <c r="J50" s="30" t="s">
        <v>17</v>
      </c>
      <c r="K50" s="31">
        <f>I50+1</f>
        <v>44301</v>
      </c>
      <c r="L50" s="30" t="s">
        <v>6</v>
      </c>
      <c r="M50" s="96">
        <f>K50+1</f>
        <v>44302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>
      <c r="A52" s="3">
        <v>9</v>
      </c>
      <c r="C52" s="21" t="s">
        <v>7</v>
      </c>
      <c r="D52" s="5"/>
      <c r="E52" s="20"/>
      <c r="F52" s="9"/>
      <c r="G52" s="20"/>
      <c r="H52" s="9"/>
      <c r="I52" s="20"/>
      <c r="J52" s="5"/>
      <c r="L52" s="26"/>
      <c r="M52" s="98"/>
    </row>
    <row r="53" spans="1:18" ht="14.1" customHeight="1" outlineLevel="1">
      <c r="A53" s="3">
        <v>9</v>
      </c>
      <c r="C53" s="21" t="s">
        <v>8</v>
      </c>
      <c r="D53" s="9"/>
      <c r="E53" s="20"/>
      <c r="F53" s="9"/>
      <c r="G53" s="20"/>
      <c r="H53" s="3"/>
      <c r="I53" s="20"/>
      <c r="J53" s="26"/>
      <c r="L53" s="26"/>
      <c r="M53" s="98"/>
    </row>
    <row r="54" spans="1:18" ht="14.1" customHeight="1" outlineLevel="1">
      <c r="A54" s="3">
        <v>9</v>
      </c>
      <c r="C54" s="21" t="s">
        <v>9</v>
      </c>
      <c r="D54" s="5"/>
      <c r="E54" s="20"/>
      <c r="F54" s="9"/>
      <c r="G54" s="20"/>
      <c r="H54" s="9"/>
      <c r="I54" s="20"/>
      <c r="J54" s="26"/>
      <c r="L54" s="26"/>
      <c r="M54" s="98"/>
    </row>
    <row r="55" spans="1:18" s="3" customFormat="1" ht="14.1" customHeight="1" outlineLevel="1">
      <c r="A55" s="3">
        <v>9</v>
      </c>
      <c r="B55" s="122"/>
      <c r="C55" s="173" t="s">
        <v>10</v>
      </c>
      <c r="D55" s="162" t="s">
        <v>58</v>
      </c>
      <c r="E55" s="158" t="s">
        <v>54</v>
      </c>
      <c r="F55" s="162" t="s">
        <v>58</v>
      </c>
      <c r="G55" s="20"/>
      <c r="H55" s="85"/>
      <c r="I55" s="170"/>
      <c r="J55" s="180" t="s">
        <v>55</v>
      </c>
      <c r="K55" s="160" t="s">
        <v>71</v>
      </c>
      <c r="L55" s="164" t="s">
        <v>60</v>
      </c>
      <c r="M55" s="6"/>
    </row>
    <row r="56" spans="1:18" s="11" customFormat="1" ht="14.1" customHeight="1" outlineLevel="2">
      <c r="A56" s="27">
        <v>10</v>
      </c>
      <c r="B56" s="28">
        <v>10</v>
      </c>
      <c r="C56" s="29" t="s">
        <v>2</v>
      </c>
      <c r="D56" s="30" t="s">
        <v>3</v>
      </c>
      <c r="E56" s="31">
        <f>E50+7</f>
        <v>44305</v>
      </c>
      <c r="F56" s="30" t="s">
        <v>13</v>
      </c>
      <c r="G56" s="31">
        <f>E56+1</f>
        <v>44306</v>
      </c>
      <c r="H56" s="30" t="s">
        <v>4</v>
      </c>
      <c r="I56" s="31">
        <f>G56+1</f>
        <v>44307</v>
      </c>
      <c r="J56" s="30" t="s">
        <v>17</v>
      </c>
      <c r="K56" s="31">
        <f>I56+1</f>
        <v>44308</v>
      </c>
      <c r="L56" s="30" t="s">
        <v>6</v>
      </c>
      <c r="M56" s="96">
        <f>K56+1</f>
        <v>44309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>
      <c r="A58" s="3">
        <v>10</v>
      </c>
      <c r="C58" s="21" t="s">
        <v>7</v>
      </c>
      <c r="D58" s="5"/>
      <c r="E58" s="20"/>
      <c r="F58" s="9"/>
      <c r="G58" s="20"/>
      <c r="H58" s="9"/>
      <c r="I58" s="20"/>
      <c r="J58" s="5"/>
      <c r="L58" s="26"/>
      <c r="M58" s="98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"/>
      <c r="E59" s="20"/>
      <c r="F59" s="9"/>
      <c r="G59" s="20"/>
      <c r="H59" s="3"/>
      <c r="I59" s="20"/>
      <c r="J59" s="26"/>
      <c r="L59" s="26"/>
      <c r="M59" s="98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5"/>
      <c r="E60" s="20"/>
      <c r="F60" s="9"/>
      <c r="G60" s="20"/>
      <c r="H60" s="9"/>
      <c r="I60" s="20"/>
      <c r="J60" s="26"/>
      <c r="L60" s="26"/>
      <c r="M60" s="98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62" t="s">
        <v>58</v>
      </c>
      <c r="F61" s="333" t="s">
        <v>78</v>
      </c>
      <c r="G61" s="20"/>
      <c r="I61" s="170"/>
      <c r="J61" s="333" t="s">
        <v>78</v>
      </c>
      <c r="K61" s="163" t="s">
        <v>59</v>
      </c>
      <c r="L61" s="164" t="s">
        <v>60</v>
      </c>
      <c r="M61" s="6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44312</v>
      </c>
      <c r="F62" s="30" t="s">
        <v>13</v>
      </c>
      <c r="G62" s="31">
        <f>E62+1</f>
        <v>44313</v>
      </c>
      <c r="H62" s="30" t="s">
        <v>4</v>
      </c>
      <c r="I62" s="31">
        <f>G62+1</f>
        <v>44314</v>
      </c>
      <c r="J62" s="30" t="s">
        <v>17</v>
      </c>
      <c r="K62" s="31">
        <f>I62+1</f>
        <v>44315</v>
      </c>
      <c r="L62" s="30" t="s">
        <v>6</v>
      </c>
      <c r="M62" s="96">
        <f>K62+1</f>
        <v>44316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>
      <c r="A64" s="3">
        <v>0</v>
      </c>
      <c r="C64" s="21" t="s">
        <v>7</v>
      </c>
      <c r="D64" s="86"/>
      <c r="E64" s="87"/>
      <c r="F64" s="86"/>
      <c r="G64" s="87"/>
      <c r="H64" s="86"/>
      <c r="I64" s="87"/>
      <c r="J64" s="86"/>
      <c r="K64" s="87"/>
      <c r="L64" s="86"/>
      <c r="M64" s="99"/>
      <c r="N64" s="3"/>
    </row>
    <row r="65" spans="1:15" ht="14.1" customHeight="1" outlineLevel="1">
      <c r="A65" s="3">
        <v>0</v>
      </c>
      <c r="C65" s="21" t="s">
        <v>8</v>
      </c>
      <c r="D65" s="88" t="s">
        <v>18</v>
      </c>
      <c r="E65" s="87"/>
      <c r="F65" s="88" t="s">
        <v>18</v>
      </c>
      <c r="G65" s="87"/>
      <c r="H65" s="88" t="s">
        <v>18</v>
      </c>
      <c r="I65" s="87"/>
      <c r="J65" s="88" t="s">
        <v>18</v>
      </c>
      <c r="K65" s="87"/>
      <c r="L65" s="88" t="s">
        <v>18</v>
      </c>
      <c r="M65" s="99"/>
      <c r="N65" s="3"/>
    </row>
    <row r="66" spans="1:15" ht="14.1" customHeight="1" outlineLevel="1">
      <c r="A66" s="3">
        <v>0</v>
      </c>
      <c r="C66" s="21" t="s">
        <v>9</v>
      </c>
      <c r="D66" s="89"/>
      <c r="E66" s="87"/>
      <c r="F66" s="89"/>
      <c r="G66" s="87"/>
      <c r="H66" s="89"/>
      <c r="I66" s="87"/>
      <c r="J66" s="89"/>
      <c r="K66" s="87"/>
      <c r="L66" s="89"/>
      <c r="M66" s="99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89"/>
      <c r="E67" s="87"/>
      <c r="F67" s="89"/>
      <c r="G67" s="87"/>
      <c r="H67" s="89"/>
      <c r="I67" s="87"/>
      <c r="J67" s="89"/>
      <c r="K67" s="87"/>
      <c r="L67" s="89"/>
      <c r="M67" s="99"/>
    </row>
    <row r="68" spans="1:15" s="11" customFormat="1" ht="14.1" customHeight="1" outlineLevel="2">
      <c r="A68" s="27">
        <v>0</v>
      </c>
      <c r="B68" s="28">
        <v>0</v>
      </c>
      <c r="C68" s="29" t="s">
        <v>2</v>
      </c>
      <c r="D68" s="30" t="s">
        <v>3</v>
      </c>
      <c r="E68" s="31">
        <f>E62+7</f>
        <v>44319</v>
      </c>
      <c r="F68" s="30" t="s">
        <v>13</v>
      </c>
      <c r="G68" s="31">
        <f>E68+1</f>
        <v>44320</v>
      </c>
      <c r="H68" s="30" t="s">
        <v>4</v>
      </c>
      <c r="I68" s="31">
        <f>G68+1</f>
        <v>44321</v>
      </c>
      <c r="J68" s="30" t="s">
        <v>17</v>
      </c>
      <c r="K68" s="31">
        <f>I68+1</f>
        <v>44322</v>
      </c>
      <c r="L68" s="30" t="s">
        <v>6</v>
      </c>
      <c r="M68" s="96">
        <f>K68+1</f>
        <v>44323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>
      <c r="A70" s="3">
        <v>0</v>
      </c>
      <c r="C70" s="21" t="s">
        <v>7</v>
      </c>
      <c r="D70" s="86"/>
      <c r="E70" s="87"/>
      <c r="F70" s="86"/>
      <c r="G70" s="87"/>
      <c r="H70" s="86"/>
      <c r="I70" s="87"/>
      <c r="J70" s="86"/>
      <c r="K70" s="87"/>
      <c r="L70" s="86"/>
      <c r="M70" s="99"/>
    </row>
    <row r="71" spans="1:15" ht="14.1" customHeight="1" outlineLevel="1">
      <c r="A71" s="3">
        <v>0</v>
      </c>
      <c r="C71" s="21" t="s">
        <v>8</v>
      </c>
      <c r="D71" s="88" t="s">
        <v>18</v>
      </c>
      <c r="E71" s="87"/>
      <c r="F71" s="88" t="s">
        <v>18</v>
      </c>
      <c r="G71" s="87"/>
      <c r="H71" s="88" t="s">
        <v>18</v>
      </c>
      <c r="I71" s="87"/>
      <c r="J71" s="88" t="s">
        <v>18</v>
      </c>
      <c r="K71" s="87"/>
      <c r="L71" s="88" t="s">
        <v>18</v>
      </c>
      <c r="M71" s="99"/>
    </row>
    <row r="72" spans="1:15" ht="14.1" customHeight="1" outlineLevel="1">
      <c r="A72" s="3">
        <v>0</v>
      </c>
      <c r="C72" s="21" t="s">
        <v>9</v>
      </c>
      <c r="D72" s="89"/>
      <c r="E72" s="87"/>
      <c r="F72" s="89"/>
      <c r="G72" s="87"/>
      <c r="H72" s="89"/>
      <c r="I72" s="87"/>
      <c r="J72" s="89"/>
      <c r="K72" s="87"/>
      <c r="L72" s="89"/>
      <c r="M72" s="99"/>
    </row>
    <row r="73" spans="1:15" s="3" customFormat="1" ht="14.1" customHeight="1" outlineLevel="1">
      <c r="A73" s="3">
        <v>0</v>
      </c>
      <c r="B73" s="16"/>
      <c r="C73" s="21" t="s">
        <v>10</v>
      </c>
      <c r="D73" s="89"/>
      <c r="E73" s="87"/>
      <c r="F73" s="89"/>
      <c r="G73" s="87"/>
      <c r="H73" s="89"/>
      <c r="I73" s="87"/>
      <c r="J73" s="89"/>
      <c r="K73" s="87"/>
      <c r="L73" s="89"/>
      <c r="M73" s="99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44326</v>
      </c>
      <c r="F74" s="30" t="s">
        <v>13</v>
      </c>
      <c r="G74" s="31">
        <f>E74+1</f>
        <v>44327</v>
      </c>
      <c r="H74" s="30" t="s">
        <v>4</v>
      </c>
      <c r="I74" s="31">
        <f>G74+1</f>
        <v>44328</v>
      </c>
      <c r="J74" s="30" t="s">
        <v>17</v>
      </c>
      <c r="K74" s="31">
        <f>I74+1</f>
        <v>44329</v>
      </c>
      <c r="L74" s="30" t="s">
        <v>6</v>
      </c>
      <c r="M74" s="96">
        <f>K74+1</f>
        <v>44330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0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98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98"/>
      <c r="O78" s="20"/>
    </row>
    <row r="79" spans="1:15" ht="14.1" customHeight="1" outlineLevel="1">
      <c r="A79" s="3">
        <v>11</v>
      </c>
      <c r="C79" s="21" t="s">
        <v>10</v>
      </c>
      <c r="D79" s="162" t="s">
        <v>58</v>
      </c>
      <c r="E79" s="20"/>
      <c r="G79" s="20"/>
      <c r="I79" s="20"/>
      <c r="J79" s="333" t="s">
        <v>78</v>
      </c>
      <c r="K79" s="163" t="s">
        <v>59</v>
      </c>
      <c r="L79" s="164" t="s">
        <v>60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44333</v>
      </c>
      <c r="F80" s="30" t="s">
        <v>13</v>
      </c>
      <c r="G80" s="31">
        <f>E80+1</f>
        <v>44334</v>
      </c>
      <c r="H80" s="30" t="s">
        <v>4</v>
      </c>
      <c r="I80" s="31">
        <f>G80+1</f>
        <v>44335</v>
      </c>
      <c r="J80" s="30" t="s">
        <v>17</v>
      </c>
      <c r="K80" s="31">
        <f>I80+1</f>
        <v>44336</v>
      </c>
      <c r="L80" s="30" t="s">
        <v>6</v>
      </c>
      <c r="M80" s="96">
        <f>K80+1</f>
        <v>44337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0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98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98"/>
    </row>
    <row r="85" spans="1:13" ht="14.1" customHeight="1" outlineLevel="1">
      <c r="A85" s="3">
        <v>12</v>
      </c>
      <c r="C85" s="21" t="s">
        <v>10</v>
      </c>
      <c r="D85" s="162" t="s">
        <v>58</v>
      </c>
      <c r="E85" s="20"/>
      <c r="F85" s="163" t="s">
        <v>59</v>
      </c>
      <c r="G85" s="20"/>
      <c r="I85" s="20"/>
      <c r="J85" s="333" t="s">
        <v>78</v>
      </c>
      <c r="K85" s="163" t="s">
        <v>59</v>
      </c>
      <c r="L85" s="164" t="s">
        <v>60</v>
      </c>
      <c r="M85" s="98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44340</v>
      </c>
      <c r="F86" s="30" t="s">
        <v>13</v>
      </c>
      <c r="G86" s="31">
        <f>E86+1</f>
        <v>44341</v>
      </c>
      <c r="H86" s="30" t="s">
        <v>4</v>
      </c>
      <c r="I86" s="31">
        <f>G86+1</f>
        <v>44342</v>
      </c>
      <c r="J86" s="30" t="s">
        <v>17</v>
      </c>
      <c r="K86" s="31">
        <f>I86+1</f>
        <v>44343</v>
      </c>
      <c r="L86" s="30" t="s">
        <v>6</v>
      </c>
      <c r="M86" s="96">
        <f>K86+1</f>
        <v>44344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>
      <c r="A88" s="3">
        <v>13</v>
      </c>
      <c r="C88" s="21" t="s">
        <v>7</v>
      </c>
      <c r="F88" s="8"/>
      <c r="G88" s="20"/>
      <c r="H88" s="8"/>
      <c r="I88" s="20"/>
      <c r="J88" s="1"/>
      <c r="L88" s="1"/>
      <c r="M88" s="100"/>
    </row>
    <row r="89" spans="1:13" ht="14.1" customHeight="1" outlineLevel="1">
      <c r="A89" s="3">
        <v>13</v>
      </c>
      <c r="C89" s="21" t="s">
        <v>8</v>
      </c>
      <c r="F89" s="8"/>
      <c r="G89" s="20"/>
      <c r="I89" s="20"/>
      <c r="J89" s="24"/>
      <c r="L89" s="24"/>
      <c r="M89" s="98"/>
    </row>
    <row r="90" spans="1:13" ht="14.1" customHeight="1" outlineLevel="1">
      <c r="A90" s="3">
        <v>13</v>
      </c>
      <c r="C90" s="21" t="s">
        <v>9</v>
      </c>
      <c r="F90" s="8"/>
      <c r="G90" s="20"/>
      <c r="H90" s="8"/>
      <c r="I90" s="20"/>
      <c r="J90" s="24"/>
      <c r="L90" s="24"/>
      <c r="M90" s="98"/>
    </row>
    <row r="91" spans="1:13" s="3" customFormat="1" ht="14.1" customHeight="1" outlineLevel="1">
      <c r="A91" s="3">
        <v>13</v>
      </c>
      <c r="B91" s="16"/>
      <c r="C91" s="21" t="s">
        <v>10</v>
      </c>
      <c r="D91" s="162" t="s">
        <v>58</v>
      </c>
      <c r="E91" s="20"/>
      <c r="F91" s="163" t="s">
        <v>59</v>
      </c>
      <c r="G91" s="20"/>
      <c r="I91" s="20"/>
      <c r="J91" s="333" t="s">
        <v>78</v>
      </c>
      <c r="K91" s="163" t="s">
        <v>59</v>
      </c>
      <c r="L91" s="164" t="s">
        <v>60</v>
      </c>
      <c r="M91" s="98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44347</v>
      </c>
      <c r="F92" s="30" t="s">
        <v>13</v>
      </c>
      <c r="G92" s="31">
        <f>E92+1</f>
        <v>44348</v>
      </c>
      <c r="H92" s="30" t="s">
        <v>4</v>
      </c>
      <c r="I92" s="31">
        <f>G92+1</f>
        <v>44349</v>
      </c>
      <c r="J92" s="30" t="s">
        <v>17</v>
      </c>
      <c r="K92" s="31">
        <f>I92+1</f>
        <v>44350</v>
      </c>
      <c r="L92" s="30" t="s">
        <v>6</v>
      </c>
      <c r="M92" s="96">
        <f>K92+1</f>
        <v>44351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>
      <c r="A94" s="3">
        <v>14</v>
      </c>
      <c r="C94" s="21" t="s">
        <v>7</v>
      </c>
      <c r="F94" s="8"/>
      <c r="G94" s="20"/>
      <c r="H94" s="8"/>
      <c r="I94" s="20"/>
      <c r="L94" s="24"/>
      <c r="M94" s="100"/>
    </row>
    <row r="95" spans="1:13" ht="14.1" customHeight="1" outlineLevel="1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98"/>
    </row>
    <row r="96" spans="1:13" ht="14.1" customHeight="1" outlineLevel="1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98"/>
    </row>
    <row r="97" spans="1:13" s="3" customFormat="1" ht="14.1" customHeight="1" outlineLevel="1">
      <c r="A97" s="3">
        <v>14</v>
      </c>
      <c r="B97" s="16"/>
      <c r="C97" s="21" t="s">
        <v>10</v>
      </c>
      <c r="D97" s="162" t="s">
        <v>58</v>
      </c>
      <c r="E97" s="20"/>
      <c r="G97" s="20"/>
      <c r="I97" s="20"/>
      <c r="J97" s="333" t="s">
        <v>78</v>
      </c>
      <c r="K97" s="163" t="s">
        <v>59</v>
      </c>
      <c r="L97" s="164" t="s">
        <v>60</v>
      </c>
      <c r="M97" s="98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44354</v>
      </c>
      <c r="F98" s="30" t="s">
        <v>13</v>
      </c>
      <c r="G98" s="31">
        <f>E98+1</f>
        <v>44355</v>
      </c>
      <c r="H98" s="30" t="s">
        <v>4</v>
      </c>
      <c r="I98" s="31">
        <f>G98+1</f>
        <v>44356</v>
      </c>
      <c r="J98" s="30" t="s">
        <v>17</v>
      </c>
      <c r="K98" s="31">
        <f>I98+1</f>
        <v>44357</v>
      </c>
      <c r="L98" s="30" t="s">
        <v>6</v>
      </c>
      <c r="M98" s="96">
        <f>K98+1</f>
        <v>44358</v>
      </c>
    </row>
    <row r="99" spans="1:13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3" ht="14.1" customHeight="1" outlineLevel="1">
      <c r="A100" s="3">
        <v>15</v>
      </c>
      <c r="C100" s="21" t="s">
        <v>7</v>
      </c>
      <c r="F100" s="8"/>
      <c r="G100" s="20"/>
      <c r="H100" s="8"/>
      <c r="I100" s="20"/>
      <c r="J100" s="8"/>
      <c r="L100" s="8"/>
      <c r="M100" s="98"/>
    </row>
    <row r="101" spans="1:13" ht="14.1" customHeight="1" outlineLevel="1">
      <c r="A101" s="3">
        <v>15</v>
      </c>
      <c r="C101" s="21" t="s">
        <v>8</v>
      </c>
      <c r="F101" s="8"/>
      <c r="G101" s="20"/>
      <c r="H101" s="8"/>
      <c r="I101" s="20"/>
      <c r="J101" s="24"/>
      <c r="L101" s="24"/>
      <c r="M101" s="98"/>
    </row>
    <row r="102" spans="1:13" ht="14.1" customHeight="1" outlineLevel="1">
      <c r="A102" s="3">
        <v>15</v>
      </c>
      <c r="C102" s="21" t="s">
        <v>9</v>
      </c>
      <c r="F102" s="8"/>
      <c r="G102" s="20"/>
      <c r="H102" s="8"/>
      <c r="I102" s="20"/>
      <c r="J102" s="24"/>
      <c r="L102" s="24"/>
      <c r="M102" s="98"/>
    </row>
    <row r="103" spans="1:13" s="3" customFormat="1" ht="14.1" customHeight="1" outlineLevel="1">
      <c r="A103" s="3">
        <v>15</v>
      </c>
      <c r="B103" s="16"/>
      <c r="C103" s="4" t="s">
        <v>10</v>
      </c>
      <c r="D103" s="162" t="s">
        <v>58</v>
      </c>
      <c r="F103" s="333" t="s">
        <v>78</v>
      </c>
      <c r="H103" s="85"/>
      <c r="I103" s="170"/>
      <c r="J103" s="333" t="s">
        <v>78</v>
      </c>
      <c r="K103" s="171" t="s">
        <v>59</v>
      </c>
      <c r="L103" s="164" t="s">
        <v>60</v>
      </c>
      <c r="M103" s="9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16"/>
    </row>
    <row r="105" spans="1:13" s="3" customFormat="1" ht="14.1" customHeight="1" outlineLevel="1">
      <c r="D105" s="23"/>
      <c r="E105" s="6"/>
      <c r="G105" s="37"/>
      <c r="I105" s="21"/>
      <c r="K105" s="6"/>
      <c r="M105" s="98"/>
    </row>
    <row r="106" spans="1:13" s="3" customFormat="1" ht="14.1" customHeight="1" outlineLevel="1">
      <c r="D106" s="162" t="s">
        <v>58</v>
      </c>
      <c r="E106" s="187">
        <f>COUNTIF(D4:M103, "ΠαθΣπΣτ")</f>
        <v>8</v>
      </c>
      <c r="F106" s="188">
        <v>15</v>
      </c>
      <c r="G106" s="79"/>
      <c r="H106" s="78"/>
      <c r="I106" s="80"/>
      <c r="J106" s="78"/>
      <c r="K106" s="6"/>
      <c r="M106" s="98"/>
    </row>
    <row r="107" spans="1:13" s="3" customFormat="1" ht="14.1" customHeight="1" outlineLevel="1">
      <c r="D107" s="169" t="s">
        <v>61</v>
      </c>
      <c r="E107" s="187">
        <f>COUNTIF(D4:M104, "Επ.Παιδ")</f>
        <v>0</v>
      </c>
      <c r="F107" s="189">
        <v>15</v>
      </c>
      <c r="G107" s="79"/>
      <c r="I107" s="6"/>
      <c r="K107" s="6"/>
      <c r="M107" s="6"/>
    </row>
    <row r="108" spans="1:13" s="3" customFormat="1" ht="14.1" customHeight="1" outlineLevel="1">
      <c r="D108" s="171" t="s">
        <v>59</v>
      </c>
      <c r="E108" s="187">
        <f>COUNTIF(D4:M103, "Παιδ.Αιμ")</f>
        <v>8</v>
      </c>
      <c r="F108" s="188">
        <v>15</v>
      </c>
      <c r="G108" s="79"/>
      <c r="H108" s="80"/>
      <c r="I108" s="78"/>
      <c r="J108" s="78"/>
    </row>
    <row r="109" spans="1:13" s="3" customFormat="1" ht="14.1" customHeight="1" outlineLevel="1">
      <c r="D109" s="164" t="s">
        <v>60</v>
      </c>
      <c r="E109" s="187">
        <f>COUNTIF(D4:M103, "Νεογνολ")</f>
        <v>8</v>
      </c>
      <c r="F109" s="189">
        <v>15</v>
      </c>
      <c r="G109" s="90"/>
      <c r="H109" s="4"/>
    </row>
    <row r="110" spans="1:13" ht="14.1" customHeight="1" outlineLevel="1">
      <c r="C110" s="50"/>
      <c r="D110" s="156" t="s">
        <v>74</v>
      </c>
      <c r="E110" s="187">
        <f>COUNTIF(D4:M103, "ΤροπΓεωγ")</f>
        <v>0</v>
      </c>
      <c r="F110" s="190">
        <v>15</v>
      </c>
      <c r="G110" s="93"/>
      <c r="H110" s="92"/>
      <c r="I110" s="94"/>
      <c r="J110" s="92"/>
      <c r="K110" s="92"/>
      <c r="L110" s="92"/>
      <c r="M110" s="3"/>
    </row>
    <row r="111" spans="1:13" ht="14.1" customHeight="1" outlineLevel="1">
      <c r="C111" s="50"/>
      <c r="D111" s="179" t="s">
        <v>53</v>
      </c>
      <c r="E111" s="187">
        <f>COUNTIF(D4:M103, "ΕπΑκτιν")</f>
        <v>8</v>
      </c>
      <c r="F111" s="190">
        <v>15</v>
      </c>
      <c r="G111" s="92"/>
      <c r="H111" s="92"/>
      <c r="I111" s="92"/>
      <c r="J111" s="92"/>
      <c r="K111" s="92"/>
      <c r="L111" s="92"/>
      <c r="M111" s="3"/>
    </row>
    <row r="112" spans="1:13" ht="14.1" customHeight="1" outlineLevel="1">
      <c r="C112" s="50"/>
      <c r="D112" s="158" t="s">
        <v>54</v>
      </c>
      <c r="E112" s="187">
        <f>COUNTIF(D4:M103, "Αθλ.Κακ")</f>
        <v>8</v>
      </c>
      <c r="F112" s="189">
        <v>15</v>
      </c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180" t="s">
        <v>55</v>
      </c>
      <c r="E113" s="187">
        <f>COUNTIF(D4:M103, "ΟικΠρογρ")</f>
        <v>8</v>
      </c>
      <c r="F113" s="186">
        <v>15</v>
      </c>
      <c r="G113" s="75"/>
      <c r="H113" s="75"/>
      <c r="I113" s="75"/>
      <c r="J113" s="75"/>
      <c r="K113" s="75"/>
      <c r="L113" s="75"/>
      <c r="M113" s="75"/>
    </row>
    <row r="114" spans="2:13" ht="14.1" customHeight="1" outlineLevel="1">
      <c r="B114" s="71"/>
      <c r="C114" s="50"/>
      <c r="D114" s="181" t="s">
        <v>56</v>
      </c>
      <c r="E114" s="187">
        <f>COUNTIF(D4:M103, "ΕΦΠΛ")</f>
        <v>8</v>
      </c>
      <c r="F114" s="186">
        <v>15</v>
      </c>
      <c r="G114" s="75"/>
      <c r="H114" s="75"/>
      <c r="I114" s="75"/>
      <c r="J114" s="75"/>
      <c r="K114" s="75"/>
      <c r="L114" s="75"/>
      <c r="M114" s="75"/>
    </row>
    <row r="115" spans="2:13" ht="14.1" customHeight="1">
      <c r="D115" s="161" t="s">
        <v>57</v>
      </c>
      <c r="E115" s="187">
        <f>COUNTIF(D4:M103, "Κλ.Διε.ΚλΠρ")</f>
        <v>8</v>
      </c>
      <c r="F115" s="207">
        <v>15</v>
      </c>
    </row>
    <row r="116" spans="2:13" ht="14.1" customHeight="1">
      <c r="D116" s="208" t="s">
        <v>78</v>
      </c>
      <c r="E116" s="187">
        <f>COUNTIF(D3:M103, "ΚλινΑλκοολ")</f>
        <v>8</v>
      </c>
      <c r="F116" s="207">
        <v>15</v>
      </c>
    </row>
    <row r="117" spans="2:13" ht="14.1" customHeight="1">
      <c r="D117" s="209" t="s">
        <v>75</v>
      </c>
      <c r="E117" s="187">
        <f>COUNTIF(D3:M103, "ΨυχΠαιδ")</f>
        <v>8</v>
      </c>
      <c r="F117" s="207">
        <v>15</v>
      </c>
    </row>
    <row r="118" spans="2:13" ht="14.1" customHeight="1">
      <c r="D118" s="210"/>
      <c r="E118" s="187">
        <f>COUNTIF(D3:M103, "Αιμοδ.Παθ")</f>
        <v>0</v>
      </c>
      <c r="F118" s="207">
        <v>15</v>
      </c>
    </row>
    <row r="119" spans="2:13" ht="14.1" customHeight="1">
      <c r="D119" s="211"/>
      <c r="E119" s="187">
        <f>COUNTIF(D3:M103, "ΣΜΝ")</f>
        <v>0</v>
      </c>
      <c r="F119" s="207">
        <v>15</v>
      </c>
    </row>
  </sheetData>
  <autoFilter ref="A1:M103"/>
  <pageMargins left="0.6692913385826772" right="0.55118110236220474" top="1.1811023622047245" bottom="1.0236220472440944" header="0.59055118110236227" footer="0.59055118110236227"/>
  <pageSetup paperSize="9" scale="93" fitToHeight="2" orientation="portrait" horizontalDpi="4294967295" verticalDpi="300" r:id="rId1"/>
  <headerFooter alignWithMargins="0">
    <oddHeader>&amp;R&amp;"Book Antiqua,Κανονικά"10ο Εξάμηνο 2020-21</oddHeader>
    <oddFooter>&amp;R&amp;"Arial,Regular" &amp;P / &amp;N</oddFooter>
  </headerFooter>
  <rowBreaks count="1" manualBreakCount="1">
    <brk id="5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47" activePane="bottomRight" state="frozenSplit"/>
      <selection activeCell="N89" sqref="N89"/>
      <selection pane="topRight" activeCell="N89" sqref="N89"/>
      <selection pane="bottomLeft" activeCell="N89" sqref="N89"/>
      <selection pane="bottomRight" activeCell="L94" sqref="L94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44242</v>
      </c>
      <c r="F2" s="30" t="s">
        <v>13</v>
      </c>
      <c r="G2" s="31">
        <f>E2+1</f>
        <v>44243</v>
      </c>
      <c r="H2" s="30" t="s">
        <v>4</v>
      </c>
      <c r="I2" s="31">
        <f>G2+1</f>
        <v>44244</v>
      </c>
      <c r="J2" s="30" t="s">
        <v>17</v>
      </c>
      <c r="K2" s="31">
        <f>I2+1</f>
        <v>44245</v>
      </c>
      <c r="L2" s="30" t="s">
        <v>6</v>
      </c>
      <c r="M2" s="96">
        <f>K2+1</f>
        <v>44246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7"/>
    </row>
    <row r="4" spans="1:16" ht="14.1" customHeight="1" outlineLevel="1">
      <c r="A4" s="3">
        <v>1</v>
      </c>
      <c r="C4" s="21" t="s">
        <v>7</v>
      </c>
      <c r="F4" s="8"/>
      <c r="G4" s="20"/>
      <c r="H4" s="1"/>
      <c r="I4" s="10"/>
      <c r="J4" s="1"/>
      <c r="L4" s="25"/>
      <c r="M4" s="98"/>
      <c r="N4" s="3"/>
    </row>
    <row r="5" spans="1:16" ht="14.1" customHeight="1" outlineLevel="1">
      <c r="A5" s="3">
        <v>1</v>
      </c>
      <c r="C5" s="21" t="s">
        <v>8</v>
      </c>
      <c r="F5" s="8"/>
      <c r="G5" s="20"/>
      <c r="I5" s="10"/>
      <c r="J5" s="25"/>
      <c r="L5" s="25"/>
      <c r="M5" s="98"/>
      <c r="N5" s="3"/>
    </row>
    <row r="6" spans="1:16" ht="14.1" customHeight="1" outlineLevel="1">
      <c r="A6" s="3">
        <v>1</v>
      </c>
      <c r="C6" s="21" t="s">
        <v>9</v>
      </c>
      <c r="F6" s="8"/>
      <c r="G6" s="20"/>
      <c r="H6" s="1"/>
      <c r="I6" s="10"/>
      <c r="J6" s="25"/>
      <c r="L6" s="25"/>
      <c r="M6" s="98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67"/>
      <c r="E7" s="168"/>
      <c r="F7" s="9"/>
      <c r="G7" s="20"/>
      <c r="H7" s="5"/>
      <c r="I7" s="10"/>
      <c r="J7" s="22"/>
      <c r="K7" s="6"/>
      <c r="L7" s="22"/>
      <c r="M7" s="98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44249</v>
      </c>
      <c r="F8" s="30" t="s">
        <v>13</v>
      </c>
      <c r="G8" s="31">
        <f>E8+1</f>
        <v>44250</v>
      </c>
      <c r="H8" s="30" t="s">
        <v>4</v>
      </c>
      <c r="I8" s="31">
        <f>G8+1</f>
        <v>44251</v>
      </c>
      <c r="J8" s="30" t="s">
        <v>17</v>
      </c>
      <c r="K8" s="31">
        <f>I8+1</f>
        <v>44252</v>
      </c>
      <c r="L8" s="30" t="s">
        <v>6</v>
      </c>
      <c r="M8" s="96">
        <f>K8+1</f>
        <v>44253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7"/>
    </row>
    <row r="10" spans="1:16" ht="14.1" customHeight="1" outlineLevel="1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98"/>
      <c r="N10" s="3"/>
    </row>
    <row r="11" spans="1:16" ht="14.1" customHeight="1" outlineLevel="1">
      <c r="A11" s="3">
        <v>2</v>
      </c>
      <c r="C11" s="21" t="s">
        <v>8</v>
      </c>
      <c r="F11" s="8"/>
      <c r="G11" s="20"/>
      <c r="I11" s="20"/>
      <c r="J11" s="24"/>
      <c r="L11" s="24"/>
      <c r="M11" s="98"/>
      <c r="N11" s="3"/>
    </row>
    <row r="12" spans="1:16" ht="14.1" customHeight="1" outlineLevel="1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98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67"/>
      <c r="E13" s="168"/>
      <c r="F13" s="9"/>
      <c r="G13" s="20"/>
      <c r="H13" s="5"/>
      <c r="I13" s="10"/>
      <c r="J13" s="26"/>
      <c r="K13" s="6"/>
      <c r="L13" s="26"/>
      <c r="M13" s="98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44256</v>
      </c>
      <c r="F14" s="30" t="s">
        <v>13</v>
      </c>
      <c r="G14" s="31">
        <f>E14+1</f>
        <v>44257</v>
      </c>
      <c r="H14" s="30" t="s">
        <v>4</v>
      </c>
      <c r="I14" s="31">
        <f>G14+1</f>
        <v>44258</v>
      </c>
      <c r="J14" s="30" t="s">
        <v>17</v>
      </c>
      <c r="K14" s="31">
        <f>I14+1</f>
        <v>44259</v>
      </c>
      <c r="L14" s="30" t="s">
        <v>6</v>
      </c>
      <c r="M14" s="96">
        <f>K14+1</f>
        <v>44260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7"/>
      <c r="P15" s="72"/>
    </row>
    <row r="16" spans="1:16" ht="14.1" customHeight="1" outlineLevel="1">
      <c r="A16" s="3">
        <v>3</v>
      </c>
      <c r="C16" s="21" t="s">
        <v>7</v>
      </c>
      <c r="D16" s="8"/>
      <c r="E16" s="20"/>
      <c r="F16" s="8"/>
      <c r="G16" s="20"/>
      <c r="H16" s="8"/>
      <c r="I16" s="20"/>
      <c r="J16" s="1"/>
      <c r="L16" s="24"/>
      <c r="M16" s="98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98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98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9"/>
      <c r="E19" s="20"/>
      <c r="F19" s="9"/>
      <c r="G19" s="20"/>
      <c r="H19" s="5"/>
      <c r="I19" s="10"/>
      <c r="J19" s="26"/>
      <c r="K19" s="6"/>
      <c r="L19" s="26"/>
      <c r="M19" s="98"/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44263</v>
      </c>
      <c r="F20" s="30" t="s">
        <v>13</v>
      </c>
      <c r="G20" s="31">
        <f>E20+1</f>
        <v>44264</v>
      </c>
      <c r="H20" s="30" t="s">
        <v>4</v>
      </c>
      <c r="I20" s="31">
        <f>G20+1</f>
        <v>44265</v>
      </c>
      <c r="J20" s="30" t="s">
        <v>17</v>
      </c>
      <c r="K20" s="31">
        <f>I20+1</f>
        <v>44266</v>
      </c>
      <c r="L20" s="30" t="s">
        <v>6</v>
      </c>
      <c r="M20" s="96">
        <f>K20+1</f>
        <v>44267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7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"/>
      <c r="E22" s="20"/>
      <c r="F22" s="8"/>
      <c r="G22" s="20"/>
      <c r="H22" s="8"/>
      <c r="I22" s="20"/>
      <c r="J22" s="1"/>
      <c r="L22" s="24"/>
      <c r="M22" s="98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8"/>
      <c r="E23" s="20"/>
      <c r="F23" s="8"/>
      <c r="G23" s="20"/>
      <c r="I23" s="20"/>
      <c r="J23" s="24"/>
      <c r="L23" s="24"/>
      <c r="M23" s="98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8"/>
      <c r="E24" s="20"/>
      <c r="F24" s="8"/>
      <c r="G24" s="20"/>
      <c r="H24" s="8"/>
      <c r="I24" s="20"/>
      <c r="J24" s="24"/>
      <c r="L24" s="24"/>
      <c r="M24" s="98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"/>
      <c r="E25" s="20"/>
      <c r="F25" s="9"/>
      <c r="G25" s="20"/>
      <c r="H25" s="5"/>
      <c r="I25" s="10"/>
      <c r="J25" s="26"/>
      <c r="K25" s="6"/>
      <c r="L25" s="26"/>
      <c r="M25" s="98"/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44270</v>
      </c>
      <c r="F26" s="30" t="s">
        <v>13</v>
      </c>
      <c r="G26" s="31">
        <f>E26+1</f>
        <v>44271</v>
      </c>
      <c r="H26" s="30" t="s">
        <v>4</v>
      </c>
      <c r="I26" s="31">
        <f>G26+1</f>
        <v>44272</v>
      </c>
      <c r="J26" s="30" t="s">
        <v>17</v>
      </c>
      <c r="K26" s="31">
        <f>I26+1</f>
        <v>44273</v>
      </c>
      <c r="L26" s="30" t="s">
        <v>6</v>
      </c>
      <c r="M26" s="96">
        <f>K26+1</f>
        <v>44274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7"/>
    </row>
    <row r="28" spans="1:17" ht="14.1" customHeight="1" outlineLevel="1">
      <c r="A28" s="3">
        <v>5</v>
      </c>
      <c r="C28" s="21" t="s">
        <v>7</v>
      </c>
      <c r="D28" s="86"/>
      <c r="E28" s="87"/>
      <c r="F28" s="8"/>
      <c r="G28" s="20"/>
      <c r="H28" s="8"/>
      <c r="I28" s="20"/>
      <c r="J28" s="1"/>
      <c r="L28" s="24"/>
      <c r="M28" s="98"/>
      <c r="N28" s="3"/>
    </row>
    <row r="29" spans="1:17" ht="14.1" customHeight="1" outlineLevel="1">
      <c r="A29" s="3">
        <v>5</v>
      </c>
      <c r="C29" s="21" t="s">
        <v>8</v>
      </c>
      <c r="D29" s="88" t="s">
        <v>18</v>
      </c>
      <c r="E29" s="87"/>
      <c r="F29" s="8"/>
      <c r="G29" s="20"/>
      <c r="I29" s="20"/>
      <c r="J29" s="24"/>
      <c r="L29" s="24"/>
      <c r="M29" s="98"/>
      <c r="N29" s="3"/>
    </row>
    <row r="30" spans="1:17" ht="14.1" customHeight="1" outlineLevel="1">
      <c r="A30" s="3">
        <v>5</v>
      </c>
      <c r="C30" s="21" t="s">
        <v>9</v>
      </c>
      <c r="D30" s="89"/>
      <c r="E30" s="87"/>
      <c r="F30" s="8"/>
      <c r="G30" s="20"/>
      <c r="H30" s="8"/>
      <c r="I30" s="20"/>
      <c r="J30" s="24"/>
      <c r="L30" s="24"/>
      <c r="M30" s="98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89"/>
      <c r="E31" s="87"/>
      <c r="F31" s="9"/>
      <c r="G31" s="20"/>
      <c r="H31" s="5"/>
      <c r="I31" s="10"/>
      <c r="J31" s="26"/>
      <c r="K31" s="6"/>
      <c r="L31" s="26"/>
      <c r="M31" s="98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44277</v>
      </c>
      <c r="F32" s="30" t="s">
        <v>13</v>
      </c>
      <c r="G32" s="31">
        <f>E32+1</f>
        <v>44278</v>
      </c>
      <c r="H32" s="30" t="s">
        <v>4</v>
      </c>
      <c r="I32" s="31">
        <f>G32+1</f>
        <v>44279</v>
      </c>
      <c r="J32" s="30" t="s">
        <v>17</v>
      </c>
      <c r="K32" s="31">
        <f>I32+1</f>
        <v>44280</v>
      </c>
      <c r="L32" s="30" t="s">
        <v>6</v>
      </c>
      <c r="M32" s="96">
        <f>K32+1</f>
        <v>44281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7"/>
    </row>
    <row r="34" spans="1:16" ht="14.1" customHeight="1" outlineLevel="1">
      <c r="A34" s="3">
        <v>6</v>
      </c>
      <c r="C34" s="21" t="s">
        <v>7</v>
      </c>
      <c r="F34" s="8"/>
      <c r="G34" s="20"/>
      <c r="H34" s="3"/>
      <c r="J34" s="86"/>
      <c r="K34" s="87"/>
      <c r="L34" s="24"/>
      <c r="M34" s="98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F35" s="8"/>
      <c r="G35" s="20"/>
      <c r="H35" s="3"/>
      <c r="J35" s="88" t="s">
        <v>18</v>
      </c>
      <c r="K35" s="87"/>
      <c r="L35" s="24"/>
      <c r="M35" s="98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F36" s="8"/>
      <c r="G36" s="20"/>
      <c r="H36" s="217"/>
      <c r="J36" s="89"/>
      <c r="K36" s="87"/>
      <c r="L36" s="24"/>
      <c r="M36" s="98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2"/>
      <c r="F37" s="2"/>
      <c r="G37" s="20"/>
      <c r="H37" s="2"/>
      <c r="I37" s="168"/>
      <c r="J37" s="89"/>
      <c r="K37" s="87"/>
      <c r="L37" s="2"/>
      <c r="M37" s="98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44284</v>
      </c>
      <c r="F38" s="30" t="s">
        <v>13</v>
      </c>
      <c r="G38" s="31">
        <f>E38+1</f>
        <v>44285</v>
      </c>
      <c r="H38" s="30" t="s">
        <v>4</v>
      </c>
      <c r="I38" s="31">
        <f>G38+1</f>
        <v>44286</v>
      </c>
      <c r="J38" s="30" t="s">
        <v>17</v>
      </c>
      <c r="K38" s="31">
        <f>I38+1</f>
        <v>44287</v>
      </c>
      <c r="L38" s="30" t="s">
        <v>6</v>
      </c>
      <c r="M38" s="96">
        <f>K38+1</f>
        <v>44288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7"/>
    </row>
    <row r="40" spans="1:16" ht="14.1" customHeight="1" outlineLevel="1">
      <c r="A40" s="3">
        <v>7</v>
      </c>
      <c r="C40" s="21" t="s">
        <v>7</v>
      </c>
      <c r="D40" s="3"/>
      <c r="F40" s="3"/>
      <c r="H40" s="3"/>
      <c r="J40" s="3"/>
      <c r="L40" s="3"/>
      <c r="N40" s="3"/>
    </row>
    <row r="41" spans="1:16" ht="14.1" customHeight="1" outlineLevel="1">
      <c r="A41" s="3">
        <v>7</v>
      </c>
      <c r="C41" s="21" t="s">
        <v>8</v>
      </c>
      <c r="D41" s="3"/>
      <c r="F41" s="3"/>
      <c r="H41" s="3"/>
      <c r="J41" s="3"/>
      <c r="L41" s="3"/>
      <c r="N41" s="3"/>
    </row>
    <row r="42" spans="1:16" ht="14.1" customHeight="1" outlineLevel="1">
      <c r="A42" s="3">
        <v>7</v>
      </c>
      <c r="C42" s="21" t="s">
        <v>9</v>
      </c>
      <c r="D42" s="3"/>
      <c r="F42" s="3"/>
      <c r="H42" s="217"/>
      <c r="J42" s="3"/>
      <c r="L42" s="3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2"/>
      <c r="E43" s="168"/>
      <c r="F43" s="2"/>
      <c r="G43" s="168"/>
      <c r="H43" s="2"/>
      <c r="I43" s="168"/>
      <c r="J43" s="2"/>
      <c r="K43" s="168"/>
      <c r="M43" s="36"/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44291</v>
      </c>
      <c r="F44" s="30" t="s">
        <v>13</v>
      </c>
      <c r="G44" s="31">
        <f>E44+1</f>
        <v>44292</v>
      </c>
      <c r="H44" s="30" t="s">
        <v>4</v>
      </c>
      <c r="I44" s="31">
        <f>G44+1</f>
        <v>44293</v>
      </c>
      <c r="J44" s="30" t="s">
        <v>17</v>
      </c>
      <c r="K44" s="31">
        <f>I44+1</f>
        <v>44294</v>
      </c>
      <c r="L44" s="30" t="s">
        <v>6</v>
      </c>
      <c r="M44" s="96">
        <f>K44+1</f>
        <v>44295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7"/>
      <c r="O45" s="38"/>
      <c r="P45" s="39"/>
    </row>
    <row r="46" spans="1:16" ht="14.1" customHeight="1" outlineLevel="1">
      <c r="A46" s="3">
        <v>8</v>
      </c>
      <c r="C46" s="21" t="s">
        <v>7</v>
      </c>
      <c r="D46" s="3"/>
      <c r="F46" s="3"/>
      <c r="H46" s="3"/>
      <c r="J46" s="3"/>
      <c r="L46" s="3"/>
      <c r="O46" s="38"/>
      <c r="P46" s="39"/>
    </row>
    <row r="47" spans="1:16" ht="14.1" customHeight="1" outlineLevel="1">
      <c r="A47" s="3">
        <v>8</v>
      </c>
      <c r="C47" s="21" t="s">
        <v>8</v>
      </c>
      <c r="D47" s="3"/>
      <c r="F47" s="3"/>
      <c r="H47" s="3"/>
      <c r="J47" s="3"/>
      <c r="L47" s="3"/>
      <c r="O47" s="38"/>
      <c r="P47" s="39"/>
    </row>
    <row r="48" spans="1:16" ht="14.1" customHeight="1" outlineLevel="1">
      <c r="A48" s="3">
        <v>8</v>
      </c>
      <c r="C48" s="21" t="s">
        <v>9</v>
      </c>
      <c r="D48" s="3"/>
      <c r="F48" s="3"/>
      <c r="H48" s="3"/>
      <c r="J48" s="3"/>
      <c r="L48" s="3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E49" s="168"/>
      <c r="F49" s="36"/>
      <c r="G49" s="168"/>
      <c r="H49" s="36"/>
      <c r="I49" s="168"/>
      <c r="J49" s="36"/>
      <c r="K49" s="168"/>
      <c r="L49" s="36"/>
      <c r="M49" s="36"/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44298</v>
      </c>
      <c r="F50" s="30" t="s">
        <v>13</v>
      </c>
      <c r="G50" s="31">
        <f>E50+1</f>
        <v>44299</v>
      </c>
      <c r="H50" s="30" t="s">
        <v>4</v>
      </c>
      <c r="I50" s="31">
        <f>G50+1</f>
        <v>44300</v>
      </c>
      <c r="J50" s="30" t="s">
        <v>17</v>
      </c>
      <c r="K50" s="31">
        <f>I50+1</f>
        <v>44301</v>
      </c>
      <c r="L50" s="30" t="s">
        <v>6</v>
      </c>
      <c r="M50" s="96">
        <f>K50+1</f>
        <v>44302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7"/>
    </row>
    <row r="52" spans="1:18" ht="14.1" customHeight="1" outlineLevel="1">
      <c r="A52" s="3">
        <v>9</v>
      </c>
      <c r="C52" s="21" t="s">
        <v>7</v>
      </c>
      <c r="D52" s="3"/>
      <c r="F52" s="3"/>
      <c r="H52" s="3"/>
      <c r="J52" s="3"/>
      <c r="L52" s="3"/>
    </row>
    <row r="53" spans="1:18" ht="14.1" customHeight="1" outlineLevel="1">
      <c r="A53" s="3">
        <v>9</v>
      </c>
      <c r="C53" s="21" t="s">
        <v>8</v>
      </c>
      <c r="D53" s="3"/>
      <c r="F53" s="3"/>
      <c r="H53" s="3"/>
      <c r="J53" s="3"/>
      <c r="L53" s="3"/>
    </row>
    <row r="54" spans="1:18" ht="14.1" customHeight="1" outlineLevel="1">
      <c r="A54" s="3">
        <v>9</v>
      </c>
      <c r="C54" s="21" t="s">
        <v>9</v>
      </c>
      <c r="D54" s="3"/>
      <c r="F54" s="3"/>
      <c r="H54" s="3"/>
      <c r="J54" s="3"/>
      <c r="L54" s="3"/>
    </row>
    <row r="55" spans="1:18" s="3" customFormat="1" ht="14.1" customHeight="1" outlineLevel="1">
      <c r="A55" s="3">
        <v>9</v>
      </c>
      <c r="B55" s="122"/>
      <c r="C55" s="173" t="s">
        <v>10</v>
      </c>
      <c r="E55" s="168"/>
      <c r="F55" s="36"/>
      <c r="G55" s="168"/>
      <c r="H55" s="36"/>
      <c r="I55" s="168"/>
      <c r="J55" s="36"/>
      <c r="K55" s="168"/>
      <c r="L55" s="36"/>
      <c r="M55" s="36"/>
    </row>
    <row r="56" spans="1:18" s="11" customFormat="1" ht="14.1" customHeight="1" outlineLevel="2">
      <c r="A56" s="27">
        <v>10</v>
      </c>
      <c r="B56" s="28">
        <v>10</v>
      </c>
      <c r="C56" s="29" t="s">
        <v>2</v>
      </c>
      <c r="D56" s="30" t="s">
        <v>3</v>
      </c>
      <c r="E56" s="31">
        <f>E50+7</f>
        <v>44305</v>
      </c>
      <c r="F56" s="30" t="s">
        <v>13</v>
      </c>
      <c r="G56" s="31">
        <f>E56+1</f>
        <v>44306</v>
      </c>
      <c r="H56" s="30" t="s">
        <v>4</v>
      </c>
      <c r="I56" s="31">
        <f>G56+1</f>
        <v>44307</v>
      </c>
      <c r="J56" s="30" t="s">
        <v>17</v>
      </c>
      <c r="K56" s="31">
        <f>I56+1</f>
        <v>44308</v>
      </c>
      <c r="L56" s="30" t="s">
        <v>6</v>
      </c>
      <c r="M56" s="96">
        <f>K56+1</f>
        <v>44309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7"/>
    </row>
    <row r="58" spans="1:18" ht="14.1" customHeight="1" outlineLevel="1">
      <c r="A58" s="3">
        <v>10</v>
      </c>
      <c r="C58" s="21" t="s">
        <v>7</v>
      </c>
      <c r="D58" s="3"/>
      <c r="F58" s="3"/>
      <c r="H58" s="3"/>
      <c r="J58" s="3"/>
      <c r="L58" s="3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3"/>
      <c r="F59" s="3"/>
      <c r="H59" s="3"/>
      <c r="J59" s="3"/>
      <c r="L59" s="3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3"/>
      <c r="F60" s="3"/>
      <c r="H60" s="3"/>
      <c r="J60" s="3"/>
      <c r="L60" s="3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E61" s="168"/>
      <c r="F61" s="36"/>
      <c r="G61" s="168"/>
      <c r="H61" s="36"/>
      <c r="I61" s="168"/>
      <c r="J61" s="36"/>
      <c r="K61" s="168"/>
      <c r="L61" s="36"/>
      <c r="M61" s="36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44312</v>
      </c>
      <c r="F62" s="30" t="s">
        <v>13</v>
      </c>
      <c r="G62" s="31">
        <f>E62+1</f>
        <v>44313</v>
      </c>
      <c r="H62" s="30" t="s">
        <v>4</v>
      </c>
      <c r="I62" s="31">
        <f>G62+1</f>
        <v>44314</v>
      </c>
      <c r="J62" s="30" t="s">
        <v>17</v>
      </c>
      <c r="K62" s="31">
        <f>I62+1</f>
        <v>44315</v>
      </c>
      <c r="L62" s="30" t="s">
        <v>6</v>
      </c>
      <c r="M62" s="96">
        <f>K62+1</f>
        <v>44316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7"/>
    </row>
    <row r="64" spans="1:18" ht="14.1" customHeight="1" outlineLevel="1">
      <c r="A64" s="3">
        <v>0</v>
      </c>
      <c r="C64" s="21" t="s">
        <v>7</v>
      </c>
      <c r="D64" s="86"/>
      <c r="E64" s="87"/>
      <c r="F64" s="86"/>
      <c r="G64" s="87"/>
      <c r="H64" s="86"/>
      <c r="I64" s="87"/>
      <c r="J64" s="86"/>
      <c r="K64" s="87"/>
      <c r="L64" s="86"/>
      <c r="M64" s="99"/>
      <c r="N64" s="3"/>
    </row>
    <row r="65" spans="1:15" ht="14.1" customHeight="1" outlineLevel="1">
      <c r="A65" s="3">
        <v>0</v>
      </c>
      <c r="C65" s="21" t="s">
        <v>8</v>
      </c>
      <c r="D65" s="88" t="s">
        <v>18</v>
      </c>
      <c r="E65" s="87"/>
      <c r="F65" s="88" t="s">
        <v>18</v>
      </c>
      <c r="G65" s="87"/>
      <c r="H65" s="88" t="s">
        <v>18</v>
      </c>
      <c r="I65" s="87"/>
      <c r="J65" s="88" t="s">
        <v>18</v>
      </c>
      <c r="K65" s="87"/>
      <c r="L65" s="88" t="s">
        <v>18</v>
      </c>
      <c r="M65" s="99"/>
      <c r="N65" s="3"/>
    </row>
    <row r="66" spans="1:15" ht="14.1" customHeight="1" outlineLevel="1">
      <c r="A66" s="3">
        <v>0</v>
      </c>
      <c r="C66" s="21" t="s">
        <v>9</v>
      </c>
      <c r="D66" s="89"/>
      <c r="E66" s="87"/>
      <c r="F66" s="89"/>
      <c r="G66" s="87"/>
      <c r="H66" s="89"/>
      <c r="I66" s="87"/>
      <c r="J66" s="89"/>
      <c r="K66" s="87"/>
      <c r="L66" s="89"/>
      <c r="M66" s="99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89"/>
      <c r="E67" s="87"/>
      <c r="F67" s="89"/>
      <c r="G67" s="87"/>
      <c r="H67" s="89"/>
      <c r="I67" s="87"/>
      <c r="J67" s="89"/>
      <c r="K67" s="87"/>
      <c r="L67" s="89"/>
      <c r="M67" s="99"/>
    </row>
    <row r="68" spans="1:15" s="11" customFormat="1" ht="14.1" customHeight="1" outlineLevel="2">
      <c r="A68" s="27">
        <v>0</v>
      </c>
      <c r="B68" s="28">
        <v>0</v>
      </c>
      <c r="C68" s="29" t="s">
        <v>2</v>
      </c>
      <c r="D68" s="30" t="s">
        <v>3</v>
      </c>
      <c r="E68" s="31">
        <f>E62+7</f>
        <v>44319</v>
      </c>
      <c r="F68" s="30" t="s">
        <v>13</v>
      </c>
      <c r="G68" s="31">
        <f>E68+1</f>
        <v>44320</v>
      </c>
      <c r="H68" s="30" t="s">
        <v>4</v>
      </c>
      <c r="I68" s="31">
        <f>G68+1</f>
        <v>44321</v>
      </c>
      <c r="J68" s="30" t="s">
        <v>17</v>
      </c>
      <c r="K68" s="31">
        <f>I68+1</f>
        <v>44322</v>
      </c>
      <c r="L68" s="30" t="s">
        <v>6</v>
      </c>
      <c r="M68" s="96">
        <f>K68+1</f>
        <v>44323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7"/>
    </row>
    <row r="70" spans="1:15" ht="14.1" customHeight="1" outlineLevel="1">
      <c r="A70" s="3">
        <v>0</v>
      </c>
      <c r="C70" s="21" t="s">
        <v>7</v>
      </c>
      <c r="D70" s="86"/>
      <c r="E70" s="87"/>
      <c r="F70" s="86"/>
      <c r="G70" s="87"/>
      <c r="H70" s="86"/>
      <c r="I70" s="87"/>
      <c r="J70" s="86"/>
      <c r="K70" s="87"/>
      <c r="L70" s="86"/>
      <c r="M70" s="99"/>
    </row>
    <row r="71" spans="1:15" ht="14.1" customHeight="1" outlineLevel="1">
      <c r="A71" s="3">
        <v>0</v>
      </c>
      <c r="C71" s="21" t="s">
        <v>8</v>
      </c>
      <c r="D71" s="88" t="s">
        <v>18</v>
      </c>
      <c r="E71" s="87"/>
      <c r="F71" s="88" t="s">
        <v>18</v>
      </c>
      <c r="G71" s="87"/>
      <c r="H71" s="88" t="s">
        <v>18</v>
      </c>
      <c r="I71" s="87"/>
      <c r="J71" s="88" t="s">
        <v>18</v>
      </c>
      <c r="K71" s="87"/>
      <c r="L71" s="88" t="s">
        <v>18</v>
      </c>
      <c r="M71" s="99"/>
    </row>
    <row r="72" spans="1:15" ht="14.1" customHeight="1" outlineLevel="1">
      <c r="A72" s="3">
        <v>0</v>
      </c>
      <c r="C72" s="21" t="s">
        <v>9</v>
      </c>
      <c r="D72" s="89"/>
      <c r="E72" s="87"/>
      <c r="F72" s="89"/>
      <c r="G72" s="87"/>
      <c r="H72" s="89"/>
      <c r="I72" s="87"/>
      <c r="J72" s="89"/>
      <c r="K72" s="87"/>
      <c r="L72" s="89"/>
      <c r="M72" s="99"/>
    </row>
    <row r="73" spans="1:15" s="3" customFormat="1" ht="14.1" customHeight="1" outlineLevel="1">
      <c r="A73" s="3">
        <v>0</v>
      </c>
      <c r="B73" s="16"/>
      <c r="C73" s="21" t="s">
        <v>10</v>
      </c>
      <c r="D73" s="89"/>
      <c r="E73" s="87"/>
      <c r="F73" s="89"/>
      <c r="G73" s="87"/>
      <c r="H73" s="89"/>
      <c r="I73" s="87"/>
      <c r="J73" s="89"/>
      <c r="K73" s="87"/>
      <c r="L73" s="89"/>
      <c r="M73" s="99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44326</v>
      </c>
      <c r="F74" s="30" t="s">
        <v>13</v>
      </c>
      <c r="G74" s="31">
        <f>E74+1</f>
        <v>44327</v>
      </c>
      <c r="H74" s="30" t="s">
        <v>4</v>
      </c>
      <c r="I74" s="31">
        <f>G74+1</f>
        <v>44328</v>
      </c>
      <c r="J74" s="30" t="s">
        <v>17</v>
      </c>
      <c r="K74" s="31">
        <f>I74+1</f>
        <v>44329</v>
      </c>
      <c r="L74" s="30" t="s">
        <v>6</v>
      </c>
      <c r="M74" s="96">
        <f>K74+1</f>
        <v>44330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7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0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98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98"/>
      <c r="O78" s="20"/>
    </row>
    <row r="79" spans="1:15" ht="14.1" customHeight="1" outlineLevel="1">
      <c r="A79" s="3">
        <v>11</v>
      </c>
      <c r="C79" s="21" t="s">
        <v>10</v>
      </c>
      <c r="D79" s="24"/>
      <c r="E79" s="20"/>
      <c r="F79" s="9"/>
      <c r="G79" s="20"/>
      <c r="H79" s="9"/>
      <c r="I79" s="20"/>
      <c r="J79" s="26"/>
      <c r="L79" s="26"/>
      <c r="M79" s="98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44333</v>
      </c>
      <c r="F80" s="30" t="s">
        <v>13</v>
      </c>
      <c r="G80" s="31">
        <f>E80+1</f>
        <v>44334</v>
      </c>
      <c r="H80" s="30" t="s">
        <v>4</v>
      </c>
      <c r="I80" s="31">
        <f>G80+1</f>
        <v>44335</v>
      </c>
      <c r="J80" s="30" t="s">
        <v>17</v>
      </c>
      <c r="K80" s="31">
        <f>I80+1</f>
        <v>44336</v>
      </c>
      <c r="L80" s="30" t="s">
        <v>6</v>
      </c>
      <c r="M80" s="96">
        <f>K80+1</f>
        <v>44337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7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0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98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98"/>
    </row>
    <row r="85" spans="1:13" ht="14.1" customHeight="1" outlineLevel="1">
      <c r="A85" s="3">
        <v>12</v>
      </c>
      <c r="C85" s="21" t="s">
        <v>10</v>
      </c>
      <c r="D85" s="218" t="s">
        <v>69</v>
      </c>
      <c r="E85" s="20"/>
      <c r="F85" s="218" t="s">
        <v>69</v>
      </c>
      <c r="G85" s="20"/>
      <c r="H85" s="218" t="s">
        <v>69</v>
      </c>
      <c r="I85" s="20"/>
      <c r="J85" s="218" t="s">
        <v>69</v>
      </c>
      <c r="L85" s="218" t="s">
        <v>69</v>
      </c>
      <c r="M85" s="98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44340</v>
      </c>
      <c r="F86" s="30" t="s">
        <v>13</v>
      </c>
      <c r="G86" s="31">
        <f>E86+1</f>
        <v>44341</v>
      </c>
      <c r="H86" s="30" t="s">
        <v>4</v>
      </c>
      <c r="I86" s="31">
        <f>G86+1</f>
        <v>44342</v>
      </c>
      <c r="J86" s="30" t="s">
        <v>17</v>
      </c>
      <c r="K86" s="31">
        <f>I86+1</f>
        <v>44343</v>
      </c>
      <c r="L86" s="30" t="s">
        <v>6</v>
      </c>
      <c r="M86" s="96">
        <f>K86+1</f>
        <v>44344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7"/>
    </row>
    <row r="88" spans="1:13" ht="14.1" customHeight="1" outlineLevel="1">
      <c r="A88" s="3">
        <v>13</v>
      </c>
      <c r="C88" s="21" t="s">
        <v>7</v>
      </c>
      <c r="F88" s="8"/>
      <c r="G88" s="20"/>
      <c r="H88" s="8"/>
      <c r="I88" s="20"/>
      <c r="J88" s="1"/>
      <c r="L88" s="1"/>
      <c r="M88" s="100"/>
    </row>
    <row r="89" spans="1:13" ht="14.1" customHeight="1" outlineLevel="1">
      <c r="A89" s="3">
        <v>13</v>
      </c>
      <c r="C89" s="21" t="s">
        <v>8</v>
      </c>
      <c r="F89" s="8"/>
      <c r="G89" s="20"/>
      <c r="I89" s="20"/>
      <c r="J89" s="24"/>
      <c r="L89" s="24"/>
      <c r="M89" s="98"/>
    </row>
    <row r="90" spans="1:13" ht="14.1" customHeight="1" outlineLevel="1">
      <c r="A90" s="3">
        <v>13</v>
      </c>
      <c r="C90" s="21" t="s">
        <v>9</v>
      </c>
      <c r="F90" s="8"/>
      <c r="G90" s="20"/>
      <c r="H90" s="8"/>
      <c r="I90" s="20"/>
      <c r="J90" s="24"/>
      <c r="L90" s="24"/>
      <c r="M90" s="98"/>
    </row>
    <row r="91" spans="1:13" s="3" customFormat="1" ht="14.1" customHeight="1" outlineLevel="1">
      <c r="A91" s="3">
        <v>13</v>
      </c>
      <c r="B91" s="16"/>
      <c r="C91" s="21" t="s">
        <v>10</v>
      </c>
      <c r="D91" s="218" t="s">
        <v>69</v>
      </c>
      <c r="E91" s="168"/>
      <c r="F91" s="218" t="s">
        <v>69</v>
      </c>
      <c r="G91" s="20"/>
      <c r="H91" s="218" t="s">
        <v>69</v>
      </c>
      <c r="I91" s="20"/>
      <c r="J91" s="218"/>
      <c r="K91" s="6"/>
      <c r="L91" s="218"/>
      <c r="M91" s="98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44347</v>
      </c>
      <c r="F92" s="30" t="s">
        <v>13</v>
      </c>
      <c r="G92" s="31">
        <f>E92+1</f>
        <v>44348</v>
      </c>
      <c r="H92" s="30" t="s">
        <v>4</v>
      </c>
      <c r="I92" s="31">
        <f>G92+1</f>
        <v>44349</v>
      </c>
      <c r="J92" s="30" t="s">
        <v>17</v>
      </c>
      <c r="K92" s="31">
        <f>I92+1</f>
        <v>44350</v>
      </c>
      <c r="L92" s="30" t="s">
        <v>6</v>
      </c>
      <c r="M92" s="96">
        <f>K92+1</f>
        <v>44351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7"/>
    </row>
    <row r="94" spans="1:13" ht="14.1" customHeight="1" outlineLevel="1">
      <c r="A94" s="3">
        <v>14</v>
      </c>
      <c r="C94" s="21" t="s">
        <v>7</v>
      </c>
      <c r="F94" s="8"/>
      <c r="G94" s="20"/>
      <c r="H94" s="8"/>
      <c r="I94" s="20"/>
      <c r="L94" s="24"/>
      <c r="M94" s="100"/>
    </row>
    <row r="95" spans="1:13" ht="14.1" customHeight="1" outlineLevel="1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98"/>
    </row>
    <row r="96" spans="1:13" ht="14.1" customHeight="1" outlineLevel="1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98"/>
    </row>
    <row r="97" spans="1:13" s="3" customFormat="1" ht="14.1" customHeight="1" outlineLevel="1">
      <c r="A97" s="3">
        <v>14</v>
      </c>
      <c r="B97" s="16"/>
      <c r="C97" s="21" t="s">
        <v>10</v>
      </c>
      <c r="D97" s="167"/>
      <c r="E97" s="168"/>
      <c r="F97" s="24"/>
      <c r="G97" s="20"/>
      <c r="H97" s="9"/>
      <c r="I97" s="20"/>
      <c r="J97" s="26"/>
      <c r="K97" s="6"/>
      <c r="L97" s="26"/>
      <c r="M97" s="98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44354</v>
      </c>
      <c r="F98" s="30" t="s">
        <v>13</v>
      </c>
      <c r="G98" s="31">
        <f>E98+1</f>
        <v>44355</v>
      </c>
      <c r="H98" s="30" t="s">
        <v>4</v>
      </c>
      <c r="I98" s="31">
        <f>G98+1</f>
        <v>44356</v>
      </c>
      <c r="J98" s="30" t="s">
        <v>17</v>
      </c>
      <c r="K98" s="31">
        <f>I98+1</f>
        <v>44357</v>
      </c>
      <c r="L98" s="30" t="s">
        <v>6</v>
      </c>
      <c r="M98" s="96">
        <f>K98+1</f>
        <v>44358</v>
      </c>
    </row>
    <row r="99" spans="1:13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7"/>
    </row>
    <row r="100" spans="1:13" ht="14.1" customHeight="1" outlineLevel="1">
      <c r="A100" s="3">
        <v>15</v>
      </c>
      <c r="C100" s="21" t="s">
        <v>7</v>
      </c>
      <c r="D100" s="8"/>
      <c r="E100" s="20"/>
      <c r="F100" s="8"/>
      <c r="G100" s="20"/>
      <c r="H100" s="8"/>
      <c r="I100" s="20"/>
      <c r="J100" s="8"/>
      <c r="L100" s="8"/>
      <c r="M100" s="98"/>
    </row>
    <row r="101" spans="1:13" ht="14.1" customHeight="1" outlineLevel="1">
      <c r="A101" s="3">
        <v>15</v>
      </c>
      <c r="C101" s="21" t="s">
        <v>8</v>
      </c>
      <c r="D101" s="8"/>
      <c r="E101" s="20"/>
      <c r="F101" s="8"/>
      <c r="G101" s="20"/>
      <c r="H101" s="8"/>
      <c r="I101" s="20"/>
      <c r="J101" s="24"/>
      <c r="L101" s="24"/>
      <c r="M101" s="98"/>
    </row>
    <row r="102" spans="1:13" ht="14.1" customHeight="1" outlineLevel="1">
      <c r="A102" s="3">
        <v>15</v>
      </c>
      <c r="C102" s="21" t="s">
        <v>9</v>
      </c>
      <c r="D102" s="8"/>
      <c r="E102" s="20"/>
      <c r="F102" s="8"/>
      <c r="G102" s="20"/>
      <c r="H102" s="8"/>
      <c r="I102" s="20"/>
      <c r="J102" s="24"/>
      <c r="L102" s="24"/>
      <c r="M102" s="98"/>
    </row>
    <row r="103" spans="1:13" s="3" customFormat="1" ht="14.1" customHeight="1" outlineLevel="1">
      <c r="A103" s="3">
        <v>15</v>
      </c>
      <c r="B103" s="16"/>
      <c r="C103" s="4" t="s">
        <v>10</v>
      </c>
      <c r="D103" s="35"/>
      <c r="E103" s="46"/>
      <c r="F103" s="35"/>
      <c r="G103" s="46"/>
      <c r="H103" s="35"/>
      <c r="I103" s="46"/>
      <c r="J103" s="48"/>
      <c r="K103" s="36"/>
      <c r="L103" s="48"/>
      <c r="M103" s="98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1"/>
    </row>
    <row r="105" spans="1:13" s="3" customFormat="1" ht="14.1" customHeight="1" outlineLevel="1">
      <c r="D105" s="23"/>
      <c r="E105" s="6"/>
      <c r="G105" s="37"/>
      <c r="I105" s="21"/>
      <c r="K105" s="6"/>
      <c r="M105" s="98"/>
    </row>
    <row r="106" spans="1:13" s="3" customFormat="1" ht="14.1" customHeight="1" outlineLevel="1">
      <c r="D106" s="76"/>
      <c r="E106" s="77"/>
      <c r="F106" s="78"/>
      <c r="G106" s="79"/>
      <c r="H106" s="78"/>
      <c r="I106" s="80"/>
      <c r="J106" s="78"/>
      <c r="K106" s="6"/>
      <c r="M106" s="98"/>
    </row>
    <row r="107" spans="1:13" s="3" customFormat="1" ht="14.1" customHeight="1" outlineLevel="1">
      <c r="D107" s="218" t="s">
        <v>69</v>
      </c>
      <c r="E107" s="187">
        <f>COUNTIF(D5:M104, "ΔιαχΕπειγ")</f>
        <v>8</v>
      </c>
      <c r="F107" s="188">
        <v>15</v>
      </c>
      <c r="G107" s="37"/>
      <c r="I107" s="6"/>
      <c r="K107" s="6"/>
      <c r="M107" s="6"/>
    </row>
    <row r="108" spans="1:13" s="3" customFormat="1" ht="14.1" customHeight="1" outlineLevel="1">
      <c r="D108" s="76"/>
      <c r="E108" s="77"/>
      <c r="F108" s="78"/>
      <c r="G108" s="79"/>
      <c r="H108" s="80"/>
      <c r="I108" s="78"/>
      <c r="J108" s="78"/>
    </row>
    <row r="109" spans="1:13" s="3" customFormat="1" ht="14.1" customHeight="1" outlineLevel="1">
      <c r="G109" s="90"/>
      <c r="H109" s="4"/>
    </row>
    <row r="110" spans="1:13" ht="14.1" customHeight="1" outlineLevel="1">
      <c r="C110" s="50"/>
      <c r="D110" s="91"/>
      <c r="E110" s="92"/>
      <c r="F110" s="92"/>
      <c r="G110" s="93"/>
      <c r="H110" s="92"/>
      <c r="I110" s="94"/>
      <c r="J110" s="92"/>
      <c r="K110" s="92"/>
      <c r="L110" s="92"/>
      <c r="M110" s="3"/>
    </row>
    <row r="111" spans="1:13" ht="14.1" customHeight="1" outlineLevel="1">
      <c r="C111" s="50"/>
      <c r="D111" s="95"/>
      <c r="E111" s="92"/>
      <c r="F111" s="92"/>
      <c r="G111" s="92"/>
      <c r="H111" s="92"/>
      <c r="I111" s="92"/>
      <c r="J111" s="92"/>
      <c r="K111" s="92"/>
      <c r="L111" s="92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3"/>
      <c r="E113" s="75"/>
      <c r="F113" s="75"/>
      <c r="G113" s="75"/>
      <c r="H113" s="75"/>
      <c r="I113" s="75"/>
      <c r="J113" s="75"/>
      <c r="K113" s="75"/>
      <c r="L113" s="75"/>
      <c r="M113" s="75"/>
    </row>
    <row r="114" spans="2:13" ht="14.1" customHeight="1" outlineLevel="1">
      <c r="B114" s="71"/>
      <c r="C114" s="50"/>
      <c r="D114" s="73"/>
      <c r="E114" s="75"/>
      <c r="F114" s="75"/>
      <c r="G114" s="75"/>
      <c r="H114" s="75"/>
      <c r="I114" s="75"/>
      <c r="J114" s="75"/>
      <c r="K114" s="75"/>
      <c r="L114" s="75"/>
      <c r="M114" s="75"/>
    </row>
    <row r="115" spans="2:13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72" right="0.55118110236220474" top="1.1811023622047245" bottom="1.0236220472440944" header="0.59055118110236227" footer="0.59055118110236227"/>
  <pageSetup paperSize="9" scale="98" fitToHeight="2" orientation="portrait" horizontalDpi="4294967295" verticalDpi="300" r:id="rId1"/>
  <headerFooter alignWithMargins="0">
    <oddHeader>&amp;R&amp;"Book Antiqua,Κανονικά"12ο Εξάμηνο 2020-21</oddHeader>
    <oddFooter>&amp;R&amp;"Arial,Regular" &amp;P / &amp;N</oddFooter>
  </headerFooter>
  <rowBreaks count="1" manualBreakCount="1">
    <brk id="5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2ου</vt:lpstr>
      <vt:lpstr>4ου</vt:lpstr>
      <vt:lpstr>6ου</vt:lpstr>
      <vt:lpstr>8ου</vt:lpstr>
      <vt:lpstr>10ου</vt:lpstr>
      <vt:lpstr>12ου</vt:lpstr>
      <vt:lpstr>'10ου'!Print_Area</vt:lpstr>
      <vt:lpstr>'12ου'!Print_Area</vt:lpstr>
      <vt:lpstr>'2ου'!Print_Area</vt:lpstr>
      <vt:lpstr>'4ου'!Print_Area</vt:lpstr>
      <vt:lpstr>'6ου'!Print_Area</vt:lpstr>
      <vt:lpstr>'8ου'!Print_Area</vt:lpstr>
    </vt:vector>
  </TitlesOfParts>
  <Company>Unknown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DIEP</cp:lastModifiedBy>
  <cp:lastPrinted>2021-02-04T11:53:30Z</cp:lastPrinted>
  <dcterms:created xsi:type="dcterms:W3CDTF">1996-08-31T00:15:12Z</dcterms:created>
  <dcterms:modified xsi:type="dcterms:W3CDTF">2021-02-16T14:40:16Z</dcterms:modified>
</cp:coreProperties>
</file>