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5565" yWindow="210" windowWidth="19875" windowHeight="14745" tabRatio="659"/>
  </bookViews>
  <sheets>
    <sheet name="2ου" sheetId="12" r:id="rId1"/>
    <sheet name="4ου" sheetId="18" r:id="rId2"/>
    <sheet name="6ου" sheetId="19" r:id="rId3"/>
    <sheet name="8ου" sheetId="20" r:id="rId4"/>
    <sheet name="10ου" sheetId="21" r:id="rId5"/>
    <sheet name="12ου" sheetId="22" r:id="rId6"/>
  </sheets>
  <definedNames>
    <definedName name="_xlnm._FilterDatabase" localSheetId="4" hidden="1">'10ου'!$A$1:$M$103</definedName>
    <definedName name="_xlnm._FilterDatabase" localSheetId="5" hidden="1">'12ου'!$A$1:$M$103</definedName>
    <definedName name="_xlnm._FilterDatabase" localSheetId="0" hidden="1">'2ου'!$A$1:$M$103</definedName>
    <definedName name="_xlnm._FilterDatabase" localSheetId="1" hidden="1">'4ου'!$A$1:$M$103</definedName>
    <definedName name="_xlnm._FilterDatabase" localSheetId="2" hidden="1">'6ου'!$A$1:$M$103</definedName>
    <definedName name="_xlnm._FilterDatabase" localSheetId="3" hidden="1">'8ου'!$A$1:$M$103</definedName>
    <definedName name="_Order1" hidden="1">255</definedName>
    <definedName name="_Regression_Int" localSheetId="4" hidden="1">1</definedName>
    <definedName name="_Regression_Int" localSheetId="5" hidden="1">1</definedName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Date_format">#REF!</definedName>
    <definedName name="_xlnm.Print_Area" localSheetId="4">'10ου'!$B$2:$M$105</definedName>
    <definedName name="_xlnm.Print_Area" localSheetId="5">'12ου'!$B$2:$M$103</definedName>
    <definedName name="_xlnm.Print_Area" localSheetId="0">'2ου'!$B$2:$M$103</definedName>
    <definedName name="_xlnm.Print_Area" localSheetId="1">'4ου'!$B$2:$M$104</definedName>
    <definedName name="_xlnm.Print_Area" localSheetId="2">'6ου'!$B$2:$M$105</definedName>
    <definedName name="_xlnm.Print_Area" localSheetId="3">'8ου'!$B$2:$M$103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8" i="18"/>
  <c r="E121" i="20"/>
  <c r="E109" i="22" l="1"/>
  <c r="E116" i="19"/>
  <c r="E109"/>
  <c r="E107"/>
  <c r="E8" i="18" l="1"/>
  <c r="E14" s="1"/>
  <c r="G8" l="1"/>
  <c r="E8" i="12"/>
  <c r="E14" s="1"/>
  <c r="E8" i="22" l="1"/>
  <c r="G2"/>
  <c r="I2" s="1"/>
  <c r="K2" s="1"/>
  <c r="M2" s="1"/>
  <c r="E8" i="21"/>
  <c r="G8" s="1"/>
  <c r="I8" s="1"/>
  <c r="K8" s="1"/>
  <c r="M8" s="1"/>
  <c r="G2"/>
  <c r="I2" s="1"/>
  <c r="K2" s="1"/>
  <c r="M2" s="1"/>
  <c r="E8" i="20"/>
  <c r="G2"/>
  <c r="I2" s="1"/>
  <c r="K2" s="1"/>
  <c r="M2" s="1"/>
  <c r="E8" i="19"/>
  <c r="G2"/>
  <c r="I2" s="1"/>
  <c r="K2" s="1"/>
  <c r="M2" s="1"/>
  <c r="G2" i="18"/>
  <c r="I2" s="1"/>
  <c r="K2" s="1"/>
  <c r="M2" s="1"/>
  <c r="G8" i="19"/>
  <c r="I8" s="1"/>
  <c r="K8" s="1"/>
  <c r="M8" s="1"/>
  <c r="G2" i="12"/>
  <c r="I2" s="1"/>
  <c r="K2" s="1"/>
  <c r="M2" s="1"/>
  <c r="E14" i="22" l="1"/>
  <c r="E20" s="1"/>
  <c r="E14" i="21"/>
  <c r="E14" i="19"/>
  <c r="G14" s="1"/>
  <c r="I14" s="1"/>
  <c r="K14" s="1"/>
  <c r="M14" s="1"/>
  <c r="E20" i="18"/>
  <c r="E14" i="20"/>
  <c r="E20" s="1"/>
  <c r="G8"/>
  <c r="I8" s="1"/>
  <c r="K8" s="1"/>
  <c r="M8" s="1"/>
  <c r="G8" i="22"/>
  <c r="I8" s="1"/>
  <c r="K8" s="1"/>
  <c r="M8" s="1"/>
  <c r="E20" i="21"/>
  <c r="G20" s="1"/>
  <c r="I20" s="1"/>
  <c r="K20" s="1"/>
  <c r="M20" s="1"/>
  <c r="G14" i="20"/>
  <c r="I14" s="1"/>
  <c r="K14" s="1"/>
  <c r="M14" s="1"/>
  <c r="G14" i="18"/>
  <c r="I14" s="1"/>
  <c r="K14" s="1"/>
  <c r="M14" s="1"/>
  <c r="I8"/>
  <c r="K8" s="1"/>
  <c r="M8" s="1"/>
  <c r="G8" i="12"/>
  <c r="E20"/>
  <c r="G14"/>
  <c r="I14" s="1"/>
  <c r="K14" s="1"/>
  <c r="M14" s="1"/>
  <c r="E20" i="19"/>
  <c r="G14" i="22" l="1"/>
  <c r="I14" s="1"/>
  <c r="K14" s="1"/>
  <c r="M14" s="1"/>
  <c r="G14" i="21"/>
  <c r="I14" s="1"/>
  <c r="K14" s="1"/>
  <c r="M14" s="1"/>
  <c r="E26"/>
  <c r="E32" s="1"/>
  <c r="I8" i="12"/>
  <c r="K8" s="1"/>
  <c r="M8" s="1"/>
  <c r="E26" i="22"/>
  <c r="G20"/>
  <c r="I20" s="1"/>
  <c r="K20" s="1"/>
  <c r="M20" s="1"/>
  <c r="G20" i="20"/>
  <c r="E26"/>
  <c r="G26" i="21"/>
  <c r="E26" i="18"/>
  <c r="G20"/>
  <c r="I20" s="1"/>
  <c r="K20" s="1"/>
  <c r="M20" s="1"/>
  <c r="G20" i="12"/>
  <c r="I20" s="1"/>
  <c r="K20" s="1"/>
  <c r="M20" s="1"/>
  <c r="E26"/>
  <c r="E26" i="19"/>
  <c r="E32" s="1"/>
  <c r="G20"/>
  <c r="I20" i="20" l="1"/>
  <c r="I26" i="21"/>
  <c r="I20" i="19"/>
  <c r="K20" s="1"/>
  <c r="M20" s="1"/>
  <c r="G26" i="22"/>
  <c r="E32"/>
  <c r="E32" i="20"/>
  <c r="G26"/>
  <c r="E38" i="21"/>
  <c r="G32"/>
  <c r="I32" s="1"/>
  <c r="K32" s="1"/>
  <c r="M32" s="1"/>
  <c r="E32" i="18"/>
  <c r="G26"/>
  <c r="I26" s="1"/>
  <c r="K26" s="1"/>
  <c r="M26" s="1"/>
  <c r="E32" i="12"/>
  <c r="G26"/>
  <c r="G26" i="19"/>
  <c r="I26" s="1"/>
  <c r="K26" s="1"/>
  <c r="M26" s="1"/>
  <c r="I26" i="22" l="1"/>
  <c r="K26" s="1"/>
  <c r="M26" s="1"/>
  <c r="K20" i="20"/>
  <c r="M20" s="1"/>
  <c r="K26" i="21"/>
  <c r="I26" i="12"/>
  <c r="I26" i="20"/>
  <c r="G32" i="22"/>
  <c r="I32" s="1"/>
  <c r="K32" s="1"/>
  <c r="M32" s="1"/>
  <c r="E38"/>
  <c r="E38" i="20"/>
  <c r="G32"/>
  <c r="I32" s="1"/>
  <c r="K32" s="1"/>
  <c r="M32" s="1"/>
  <c r="E44" i="21"/>
  <c r="G38"/>
  <c r="I38" s="1"/>
  <c r="K38" s="1"/>
  <c r="M38" s="1"/>
  <c r="E38" i="18"/>
  <c r="G32"/>
  <c r="G32" i="12"/>
  <c r="I32" s="1"/>
  <c r="K32" s="1"/>
  <c r="M32" s="1"/>
  <c r="E38"/>
  <c r="E38" i="19"/>
  <c r="G32"/>
  <c r="M26" i="21" l="1"/>
  <c r="I32" i="19"/>
  <c r="I32" i="18"/>
  <c r="K26" i="12"/>
  <c r="K26" i="20"/>
  <c r="E44" i="22"/>
  <c r="G38"/>
  <c r="G38" i="20"/>
  <c r="I38" s="1"/>
  <c r="K38" s="1"/>
  <c r="M38" s="1"/>
  <c r="E44"/>
  <c r="E50" i="21"/>
  <c r="G44"/>
  <c r="I44" s="1"/>
  <c r="K44" s="1"/>
  <c r="M44" s="1"/>
  <c r="E44" i="18"/>
  <c r="G38"/>
  <c r="I38" s="1"/>
  <c r="K38" s="1"/>
  <c r="M38" s="1"/>
  <c r="E44" i="12"/>
  <c r="G38"/>
  <c r="I38" s="1"/>
  <c r="K38" s="1"/>
  <c r="M38" s="1"/>
  <c r="G38" i="19"/>
  <c r="I38" s="1"/>
  <c r="K38" s="1"/>
  <c r="M38" s="1"/>
  <c r="E44"/>
  <c r="I38" i="22" l="1"/>
  <c r="K38" s="1"/>
  <c r="M38" s="1"/>
  <c r="K32" i="19"/>
  <c r="K32" i="18"/>
  <c r="M26" i="12"/>
  <c r="M26" i="20"/>
  <c r="G44" i="22"/>
  <c r="I44" s="1"/>
  <c r="K44" s="1"/>
  <c r="M44" s="1"/>
  <c r="E50"/>
  <c r="E50" i="20"/>
  <c r="G44"/>
  <c r="I44" s="1"/>
  <c r="K44" s="1"/>
  <c r="M44" s="1"/>
  <c r="G50" i="21"/>
  <c r="E56"/>
  <c r="E50" i="18"/>
  <c r="G44"/>
  <c r="I44" s="1"/>
  <c r="K44" s="1"/>
  <c r="M44" s="1"/>
  <c r="G44" i="12"/>
  <c r="I44" s="1"/>
  <c r="K44" s="1"/>
  <c r="M44" s="1"/>
  <c r="E50"/>
  <c r="E50" i="19"/>
  <c r="G44"/>
  <c r="I44" s="1"/>
  <c r="K44" s="1"/>
  <c r="M44" s="1"/>
  <c r="I50" i="21" l="1"/>
  <c r="K50" s="1"/>
  <c r="M50" s="1"/>
  <c r="M32" i="19"/>
  <c r="M32" i="18"/>
  <c r="E56" i="22"/>
  <c r="G50"/>
  <c r="G50" i="20"/>
  <c r="I50" s="1"/>
  <c r="K50" s="1"/>
  <c r="M50" s="1"/>
  <c r="E56"/>
  <c r="E62" i="21"/>
  <c r="G56"/>
  <c r="I56" s="1"/>
  <c r="K56" s="1"/>
  <c r="M56" s="1"/>
  <c r="E56" i="18"/>
  <c r="G50"/>
  <c r="I50" s="1"/>
  <c r="K50" s="1"/>
  <c r="M50" s="1"/>
  <c r="E56" i="12"/>
  <c r="G50"/>
  <c r="G50" i="19"/>
  <c r="I50" s="1"/>
  <c r="K50" s="1"/>
  <c r="M50" s="1"/>
  <c r="E56"/>
  <c r="I50" i="22" l="1"/>
  <c r="K50" s="1"/>
  <c r="M50" s="1"/>
  <c r="I50" i="12"/>
  <c r="K50" s="1"/>
  <c r="M50" s="1"/>
  <c r="G56" i="22"/>
  <c r="I56" s="1"/>
  <c r="K56" s="1"/>
  <c r="M56" s="1"/>
  <c r="E62"/>
  <c r="E62" i="20"/>
  <c r="G56"/>
  <c r="I56" s="1"/>
  <c r="K56" s="1"/>
  <c r="M56" s="1"/>
  <c r="E68" i="21"/>
  <c r="G62"/>
  <c r="I62" s="1"/>
  <c r="K62" s="1"/>
  <c r="M62" s="1"/>
  <c r="E62" i="18"/>
  <c r="G56"/>
  <c r="I56" s="1"/>
  <c r="K56" s="1"/>
  <c r="M56" s="1"/>
  <c r="G56" i="12"/>
  <c r="I56" s="1"/>
  <c r="K56" s="1"/>
  <c r="M56" s="1"/>
  <c r="E62"/>
  <c r="E62" i="19"/>
  <c r="G56"/>
  <c r="I56" s="1"/>
  <c r="K56" s="1"/>
  <c r="M56" s="1"/>
  <c r="E68" i="22" l="1"/>
  <c r="G62"/>
  <c r="I62" s="1"/>
  <c r="K62" s="1"/>
  <c r="M62" s="1"/>
  <c r="E68" i="20"/>
  <c r="G62"/>
  <c r="I62" s="1"/>
  <c r="K62" s="1"/>
  <c r="M62" s="1"/>
  <c r="E74" i="21"/>
  <c r="G68"/>
  <c r="I68" s="1"/>
  <c r="K68" s="1"/>
  <c r="M68" s="1"/>
  <c r="G62" i="18"/>
  <c r="I62" s="1"/>
  <c r="K62" s="1"/>
  <c r="M62" s="1"/>
  <c r="E68"/>
  <c r="E68" i="12"/>
  <c r="G62"/>
  <c r="G62" i="19"/>
  <c r="I62" s="1"/>
  <c r="K62" s="1"/>
  <c r="M62" s="1"/>
  <c r="E68"/>
  <c r="I62" i="12" l="1"/>
  <c r="K62" s="1"/>
  <c r="M62" s="1"/>
  <c r="G68" i="22"/>
  <c r="I68" s="1"/>
  <c r="K68" s="1"/>
  <c r="M68" s="1"/>
  <c r="E74"/>
  <c r="E74" i="20"/>
  <c r="G68"/>
  <c r="I68" s="1"/>
  <c r="K68" s="1"/>
  <c r="M68" s="1"/>
  <c r="E80" i="21"/>
  <c r="G74"/>
  <c r="I74" s="1"/>
  <c r="K74" s="1"/>
  <c r="M74" s="1"/>
  <c r="G68" i="18"/>
  <c r="I68" s="1"/>
  <c r="K68" s="1"/>
  <c r="M68" s="1"/>
  <c r="E74"/>
  <c r="G68" i="12"/>
  <c r="I68" s="1"/>
  <c r="K68" s="1"/>
  <c r="M68" s="1"/>
  <c r="E74"/>
  <c r="G68" i="19"/>
  <c r="I68" s="1"/>
  <c r="K68" s="1"/>
  <c r="M68" s="1"/>
  <c r="E74"/>
  <c r="E80" i="22" l="1"/>
  <c r="G74"/>
  <c r="I74" s="1"/>
  <c r="K74" s="1"/>
  <c r="M74" s="1"/>
  <c r="E80" i="20"/>
  <c r="G74"/>
  <c r="I74" s="1"/>
  <c r="K74" s="1"/>
  <c r="M74" s="1"/>
  <c r="E86" i="21"/>
  <c r="G80"/>
  <c r="I80" s="1"/>
  <c r="K80" s="1"/>
  <c r="M80" s="1"/>
  <c r="E80" i="18"/>
  <c r="G74"/>
  <c r="I74" s="1"/>
  <c r="K74" s="1"/>
  <c r="M74" s="1"/>
  <c r="E80" i="12"/>
  <c r="G74"/>
  <c r="I74" s="1"/>
  <c r="K74" s="1"/>
  <c r="M74" s="1"/>
  <c r="E80" i="19"/>
  <c r="G74"/>
  <c r="I74" s="1"/>
  <c r="K74" s="1"/>
  <c r="M74" s="1"/>
  <c r="G80" i="22" l="1"/>
  <c r="I80" s="1"/>
  <c r="K80" s="1"/>
  <c r="M80" s="1"/>
  <c r="E86"/>
  <c r="G80" i="20"/>
  <c r="I80" s="1"/>
  <c r="K80" s="1"/>
  <c r="M80" s="1"/>
  <c r="E86"/>
  <c r="E92" i="21"/>
  <c r="G86"/>
  <c r="I86" s="1"/>
  <c r="K86" s="1"/>
  <c r="M86" s="1"/>
  <c r="E86" i="18"/>
  <c r="G80"/>
  <c r="I80" s="1"/>
  <c r="G80" i="12"/>
  <c r="I80" s="1"/>
  <c r="K80" s="1"/>
  <c r="M80" s="1"/>
  <c r="E86"/>
  <c r="E86" i="19"/>
  <c r="G80"/>
  <c r="I80" s="1"/>
  <c r="K80" s="1"/>
  <c r="M80" s="1"/>
  <c r="K80" i="18" l="1"/>
  <c r="M80" s="1"/>
  <c r="E92" i="22"/>
  <c r="G86"/>
  <c r="I86" s="1"/>
  <c r="K86" s="1"/>
  <c r="M86" s="1"/>
  <c r="E92" i="20"/>
  <c r="G86"/>
  <c r="I86" s="1"/>
  <c r="K86" s="1"/>
  <c r="M86" s="1"/>
  <c r="E98" i="21"/>
  <c r="G98" s="1"/>
  <c r="I98" s="1"/>
  <c r="K98" s="1"/>
  <c r="M98" s="1"/>
  <c r="G92"/>
  <c r="I92" s="1"/>
  <c r="K92" s="1"/>
  <c r="M92" s="1"/>
  <c r="G86" i="18"/>
  <c r="I86" s="1"/>
  <c r="K86" s="1"/>
  <c r="M86" s="1"/>
  <c r="E92"/>
  <c r="E92" i="12"/>
  <c r="G86"/>
  <c r="I86" s="1"/>
  <c r="K86" s="1"/>
  <c r="M86" s="1"/>
  <c r="E92" i="19"/>
  <c r="G86"/>
  <c r="I86" s="1"/>
  <c r="K86" s="1"/>
  <c r="M86" s="1"/>
  <c r="E117" i="21" l="1"/>
  <c r="E118"/>
  <c r="E115"/>
  <c r="E116"/>
  <c r="E111"/>
  <c r="E107"/>
  <c r="E114"/>
  <c r="E109"/>
  <c r="E108"/>
  <c r="E106"/>
  <c r="E119" s="1"/>
  <c r="E113"/>
  <c r="E112"/>
  <c r="E110"/>
  <c r="G92" i="22"/>
  <c r="I92" s="1"/>
  <c r="K92" s="1"/>
  <c r="M92" s="1"/>
  <c r="E98"/>
  <c r="G98" s="1"/>
  <c r="I98" s="1"/>
  <c r="K98" s="1"/>
  <c r="M98" s="1"/>
  <c r="E108" s="1"/>
  <c r="E98" i="20"/>
  <c r="G98" s="1"/>
  <c r="I98" s="1"/>
  <c r="K98" s="1"/>
  <c r="M98" s="1"/>
  <c r="G92"/>
  <c r="I92" s="1"/>
  <c r="K92" s="1"/>
  <c r="M92" s="1"/>
  <c r="E98" i="18"/>
  <c r="G98" s="1"/>
  <c r="I98" s="1"/>
  <c r="K98" s="1"/>
  <c r="M98" s="1"/>
  <c r="G92"/>
  <c r="I92" s="1"/>
  <c r="K92" s="1"/>
  <c r="M92" s="1"/>
  <c r="G92" i="12"/>
  <c r="I92" s="1"/>
  <c r="K92" s="1"/>
  <c r="M92" s="1"/>
  <c r="E98"/>
  <c r="G98" s="1"/>
  <c r="I98" s="1"/>
  <c r="K98" s="1"/>
  <c r="M98" s="1"/>
  <c r="E98" i="19"/>
  <c r="G98" s="1"/>
  <c r="I98" s="1"/>
  <c r="K98" s="1"/>
  <c r="M98" s="1"/>
  <c r="G92"/>
  <c r="I92" s="1"/>
  <c r="K92" s="1"/>
  <c r="M92" s="1"/>
  <c r="E119" i="20" l="1"/>
  <c r="E120"/>
  <c r="E116" i="18"/>
  <c r="E115"/>
  <c r="E107" i="22"/>
  <c r="E111" i="19"/>
  <c r="E108"/>
  <c r="E106"/>
  <c r="E117" s="1"/>
  <c r="E112"/>
  <c r="E113"/>
  <c r="E110"/>
  <c r="E115"/>
  <c r="E114"/>
  <c r="E112" i="18"/>
  <c r="E113"/>
  <c r="E114"/>
  <c r="E109"/>
  <c r="E110"/>
  <c r="E111"/>
  <c r="E106" i="12"/>
  <c r="E108"/>
  <c r="E107"/>
  <c r="E110" s="1"/>
  <c r="E108" i="20"/>
  <c r="E109"/>
  <c r="E112"/>
  <c r="E113"/>
  <c r="E110"/>
  <c r="E106"/>
  <c r="E117"/>
  <c r="E114"/>
  <c r="E115"/>
  <c r="E107"/>
  <c r="E116"/>
  <c r="E118"/>
  <c r="E111"/>
  <c r="E111" i="12" l="1"/>
  <c r="E109"/>
  <c r="E112" s="1"/>
  <c r="E113" l="1"/>
</calcChain>
</file>

<file path=xl/sharedStrings.xml><?xml version="1.0" encoding="utf-8"?>
<sst xmlns="http://schemas.openxmlformats.org/spreadsheetml/2006/main" count="3126" uniqueCount="96">
  <si>
    <t>W</t>
  </si>
  <si>
    <t>Εβ</t>
  </si>
  <si>
    <t>η εβδ</t>
  </si>
  <si>
    <t>Δευτ</t>
  </si>
  <si>
    <t>Τετ</t>
  </si>
  <si>
    <t>Πεμ</t>
  </si>
  <si>
    <t>Παρ</t>
  </si>
  <si>
    <t>9-11</t>
  </si>
  <si>
    <t>11-1</t>
  </si>
  <si>
    <t>2-4</t>
  </si>
  <si>
    <t>4-6</t>
  </si>
  <si>
    <t>Mon</t>
  </si>
  <si>
    <t>Tues</t>
  </si>
  <si>
    <t>Τρίτη</t>
  </si>
  <si>
    <t>Wed</t>
  </si>
  <si>
    <t>Thur</t>
  </si>
  <si>
    <t>Frid</t>
  </si>
  <si>
    <t>Πέμ</t>
  </si>
  <si>
    <t>ΑΡΓΙΑ</t>
  </si>
  <si>
    <t>Εξαμ</t>
  </si>
  <si>
    <t>Νευροαν</t>
  </si>
  <si>
    <t>Βιοστατ</t>
  </si>
  <si>
    <t>Φυσιολ Α</t>
  </si>
  <si>
    <t>Βιοχημ Α</t>
  </si>
  <si>
    <t>Βιολογ Β</t>
  </si>
  <si>
    <t>Μικροβ Α</t>
  </si>
  <si>
    <t>ΤοπογΑνατ</t>
  </si>
  <si>
    <t>Φυσιολ Γ</t>
  </si>
  <si>
    <t>Ιστολ Β</t>
  </si>
  <si>
    <t>Ειδ.Παθ.Αν</t>
  </si>
  <si>
    <t>Φαρμ Β</t>
  </si>
  <si>
    <t>Επιδημιολ</t>
  </si>
  <si>
    <t>ΚυτΕπΑνθρ</t>
  </si>
  <si>
    <t>Τοξικολ</t>
  </si>
  <si>
    <t>Κυτταρολ</t>
  </si>
  <si>
    <t>Παθολ. Γ</t>
  </si>
  <si>
    <t>Μαιευτ</t>
  </si>
  <si>
    <t>Παιδιατρ.</t>
  </si>
  <si>
    <t>Χειρ. Γ</t>
  </si>
  <si>
    <t>Ακτινολ.Β</t>
  </si>
  <si>
    <t>Αναισθ</t>
  </si>
  <si>
    <t>Αιμοδ.Παθ</t>
  </si>
  <si>
    <t>Στομ.Γναθ</t>
  </si>
  <si>
    <t>ΝΧ</t>
  </si>
  <si>
    <t>Μορ.Προσπ</t>
  </si>
  <si>
    <t>Εντατ.Ιατρ</t>
  </si>
  <si>
    <t>Νεογνικ</t>
  </si>
  <si>
    <t>Ανδρολογ</t>
  </si>
  <si>
    <t>ΕπΑκτιν</t>
  </si>
  <si>
    <t>Αθλ.Κακ</t>
  </si>
  <si>
    <t>ΟικΠρογρ</t>
  </si>
  <si>
    <t>ΕΦΠΛ</t>
  </si>
  <si>
    <t>Κλ.Διε.ΚλΠρ</t>
  </si>
  <si>
    <t>ΠαθΣπΣτ</t>
  </si>
  <si>
    <t>Παιδ.Αιμ</t>
  </si>
  <si>
    <t>Νεογνολ</t>
  </si>
  <si>
    <t>Επ.Παιδ</t>
  </si>
  <si>
    <t>ΣΜΝ</t>
  </si>
  <si>
    <t>Μαθ Βιολ</t>
  </si>
  <si>
    <t>Ενδ-ΚλινΑπ</t>
  </si>
  <si>
    <t>ΗΚΓ</t>
  </si>
  <si>
    <t>Αιμοποιηση</t>
  </si>
  <si>
    <t>Εμβρυολ Β</t>
  </si>
  <si>
    <t>ΔιαχΕπειγ</t>
  </si>
  <si>
    <t>ΑνοσΚαρκ</t>
  </si>
  <si>
    <t>Αγγλικα</t>
  </si>
  <si>
    <t>ΨυχΠαιδ</t>
  </si>
  <si>
    <t>ΚλινΑλκοολ</t>
  </si>
  <si>
    <t>ΙατΕπισΑνθ</t>
  </si>
  <si>
    <t>Προγραμ</t>
  </si>
  <si>
    <t>Αμφ.1</t>
  </si>
  <si>
    <t>Αμφ.2</t>
  </si>
  <si>
    <t>οκ</t>
  </si>
  <si>
    <t>ΓενΠαθΑν</t>
  </si>
  <si>
    <t>7Α1.2</t>
  </si>
  <si>
    <t>Αμφ.3</t>
  </si>
  <si>
    <t>7Α1.1</t>
  </si>
  <si>
    <t>Αναγν2</t>
  </si>
  <si>
    <t>Τροπικη</t>
  </si>
  <si>
    <t>όχι</t>
  </si>
  <si>
    <t>Οπτ.Οφθ.</t>
  </si>
  <si>
    <t>Παιδοπν</t>
  </si>
  <si>
    <t>ΜαθΒιολ</t>
  </si>
  <si>
    <t xml:space="preserve">ΠροπΧειρ </t>
  </si>
  <si>
    <t>ΠροπΧειρ</t>
  </si>
  <si>
    <t>ΠροπΠαθολ</t>
  </si>
  <si>
    <t>ΑκτινολΑ</t>
  </si>
  <si>
    <t>ΠαθοφΒ</t>
  </si>
  <si>
    <t>ΝεφρΛειτ</t>
  </si>
  <si>
    <t>ΦρονΚαρκ</t>
  </si>
  <si>
    <t>ΖητημΚλΗθ</t>
  </si>
  <si>
    <t>ΕστΦροντ</t>
  </si>
  <si>
    <t>Αμφ3</t>
  </si>
  <si>
    <t>-</t>
  </si>
  <si>
    <t>ΟΚ</t>
  </si>
  <si>
    <t>…</t>
  </si>
</sst>
</file>

<file path=xl/styles.xml><?xml version="1.0" encoding="utf-8"?>
<styleSheet xmlns="http://schemas.openxmlformats.org/spreadsheetml/2006/main">
  <numFmts count="1">
    <numFmt numFmtId="164" formatCode="dd/mm_)"/>
  </numFmts>
  <fonts count="25">
    <font>
      <sz val="10"/>
      <name val="Courier New"/>
      <charset val="161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161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  <charset val="161"/>
    </font>
    <font>
      <b/>
      <sz val="10"/>
      <name val="Courier New"/>
      <family val="3"/>
    </font>
    <font>
      <sz val="11"/>
      <name val="Calibri"/>
      <family val="2"/>
      <charset val="161"/>
    </font>
    <font>
      <b/>
      <sz val="11"/>
      <name val="Calibri"/>
      <family val="2"/>
      <charset val="161"/>
    </font>
    <font>
      <sz val="11"/>
      <color rgb="FF006100"/>
      <name val="Calibri"/>
      <family val="2"/>
      <scheme val="minor"/>
    </font>
    <font>
      <sz val="11"/>
      <name val="Calibri"/>
      <family val="2"/>
      <charset val="161"/>
      <scheme val="minor"/>
    </font>
    <font>
      <sz val="10"/>
      <name val="Calibri"/>
      <family val="2"/>
      <charset val="161"/>
    </font>
    <font>
      <sz val="9"/>
      <name val="Arial"/>
      <family val="2"/>
      <charset val="161"/>
    </font>
    <font>
      <sz val="10"/>
      <color theme="0"/>
      <name val="Arial"/>
      <family val="2"/>
      <charset val="161"/>
    </font>
    <font>
      <b/>
      <sz val="11"/>
      <name val="Calibri"/>
      <family val="2"/>
      <charset val="161"/>
      <scheme val="minor"/>
    </font>
    <font>
      <b/>
      <sz val="11"/>
      <color indexed="12"/>
      <name val="Calibri"/>
      <family val="2"/>
      <charset val="161"/>
      <scheme val="minor"/>
    </font>
    <font>
      <b/>
      <sz val="10"/>
      <color indexed="12"/>
      <name val="Arial"/>
      <family val="2"/>
      <charset val="161"/>
    </font>
    <font>
      <sz val="10"/>
      <name val="Calibri"/>
      <family val="2"/>
      <charset val="161"/>
      <scheme val="minor"/>
    </font>
    <font>
      <b/>
      <sz val="10"/>
      <color indexed="12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b/>
      <sz val="9"/>
      <name val="Arial"/>
      <family val="2"/>
      <charset val="161"/>
    </font>
    <font>
      <sz val="10"/>
      <color rgb="FF000000"/>
      <name val="Calibri"/>
      <family val="2"/>
      <charset val="161"/>
    </font>
    <font>
      <sz val="11"/>
      <color rgb="FF000000"/>
      <name val="Calibri"/>
      <family val="2"/>
      <charset val="161"/>
    </font>
    <font>
      <sz val="9"/>
      <name val="Arial"/>
      <family val="2"/>
    </font>
  </fonts>
  <fills count="43">
    <fill>
      <patternFill patternType="none"/>
    </fill>
    <fill>
      <patternFill patternType="gray125"/>
    </fill>
    <fill>
      <patternFill patternType="gray06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808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6633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0" fillId="5" borderId="0" applyNumberFormat="0" applyBorder="0" applyAlignment="0" applyProtection="0"/>
  </cellStyleXfs>
  <cellXfs count="40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15" fontId="3" fillId="0" borderId="0" xfId="0" applyNumberFormat="1" applyFont="1"/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2" fillId="0" borderId="1" xfId="0" applyFont="1" applyBorder="1"/>
    <xf numFmtId="0" fontId="2" fillId="0" borderId="0" xfId="0" applyFont="1"/>
    <xf numFmtId="0" fontId="2" fillId="0" borderId="0" xfId="0" quotePrefix="1" applyFont="1" applyAlignment="1">
      <alignment horizontal="left"/>
    </xf>
    <xf numFmtId="0" fontId="3" fillId="0" borderId="3" xfId="0" applyFont="1" applyBorder="1" applyAlignment="1">
      <alignment horizontal="right"/>
    </xf>
    <xf numFmtId="0" fontId="2" fillId="0" borderId="3" xfId="0" applyFont="1" applyBorder="1"/>
    <xf numFmtId="164" fontId="2" fillId="0" borderId="0" xfId="0" applyNumberFormat="1" applyFont="1" applyAlignment="1">
      <alignment horizontal="left"/>
    </xf>
    <xf numFmtId="0" fontId="2" fillId="0" borderId="4" xfId="0" applyFont="1" applyBorder="1" applyAlignment="1">
      <alignment horizontal="left"/>
    </xf>
    <xf numFmtId="16" fontId="2" fillId="0" borderId="1" xfId="0" applyNumberFormat="1" applyFont="1" applyBorder="1"/>
    <xf numFmtId="0" fontId="3" fillId="0" borderId="1" xfId="0" quotePrefix="1" applyFont="1" applyBorder="1" applyAlignment="1">
      <alignment horizontal="left"/>
    </xf>
    <xf numFmtId="0" fontId="1" fillId="0" borderId="0" xfId="0" applyFont="1"/>
    <xf numFmtId="15" fontId="3" fillId="0" borderId="0" xfId="0" quotePrefix="1" applyNumberFormat="1" applyFont="1" applyAlignment="1">
      <alignment horizontal="left"/>
    </xf>
    <xf numFmtId="0" fontId="4" fillId="0" borderId="2" xfId="0" applyFont="1" applyBorder="1"/>
    <xf numFmtId="0" fontId="4" fillId="0" borderId="5" xfId="0" applyFont="1" applyBorder="1" applyAlignment="1">
      <alignment horizontal="right"/>
    </xf>
    <xf numFmtId="0" fontId="4" fillId="0" borderId="4" xfId="0" applyFont="1" applyBorder="1" applyAlignment="1">
      <alignment horizontal="left"/>
    </xf>
    <xf numFmtId="0" fontId="4" fillId="0" borderId="2" xfId="0" quotePrefix="1" applyFont="1" applyBorder="1" applyAlignment="1">
      <alignment horizontal="right"/>
    </xf>
    <xf numFmtId="16" fontId="4" fillId="0" borderId="4" xfId="0" applyNumberFormat="1" applyFont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15" fontId="5" fillId="2" borderId="0" xfId="0" applyNumberFormat="1" applyFont="1" applyFill="1"/>
    <xf numFmtId="15" fontId="3" fillId="0" borderId="6" xfId="0" applyNumberFormat="1" applyFont="1" applyBorder="1"/>
    <xf numFmtId="0" fontId="3" fillId="0" borderId="7" xfId="0" applyFont="1" applyBorder="1"/>
    <xf numFmtId="0" fontId="0" fillId="0" borderId="1" xfId="0" applyBorder="1"/>
    <xf numFmtId="15" fontId="5" fillId="0" borderId="0" xfId="0" applyNumberFormat="1" applyFont="1"/>
    <xf numFmtId="0" fontId="6" fillId="0" borderId="1" xfId="0" applyFont="1" applyBorder="1" applyProtection="1">
      <protection locked="0"/>
    </xf>
    <xf numFmtId="0" fontId="6" fillId="0" borderId="0" xfId="0" applyFont="1"/>
    <xf numFmtId="0" fontId="6" fillId="0" borderId="1" xfId="0" applyFont="1" applyBorder="1"/>
    <xf numFmtId="0" fontId="1" fillId="0" borderId="0" xfId="0" applyFont="1" applyAlignment="1">
      <alignment horizontal="left"/>
    </xf>
    <xf numFmtId="16" fontId="2" fillId="0" borderId="7" xfId="0" applyNumberFormat="1" applyFont="1" applyBorder="1"/>
    <xf numFmtId="0" fontId="1" fillId="0" borderId="3" xfId="0" applyFont="1" applyBorder="1" applyAlignment="1">
      <alignment horizontal="left"/>
    </xf>
    <xf numFmtId="15" fontId="3" fillId="0" borderId="6" xfId="0" quotePrefix="1" applyNumberFormat="1" applyFont="1" applyBorder="1" applyAlignment="1">
      <alignment horizontal="left"/>
    </xf>
    <xf numFmtId="15" fontId="3" fillId="0" borderId="0" xfId="0" applyNumberFormat="1" applyFont="1" applyAlignment="1" applyProtection="1">
      <alignment horizontal="left"/>
      <protection locked="0"/>
    </xf>
    <xf numFmtId="15" fontId="5" fillId="0" borderId="7" xfId="0" applyNumberFormat="1" applyFont="1" applyBorder="1"/>
    <xf numFmtId="0" fontId="3" fillId="0" borderId="8" xfId="0" applyFont="1" applyBorder="1" applyAlignment="1">
      <alignment horizontal="left"/>
    </xf>
    <xf numFmtId="0" fontId="1" fillId="0" borderId="4" xfId="0" applyFont="1" applyBorder="1"/>
    <xf numFmtId="0" fontId="1" fillId="0" borderId="9" xfId="0" applyFont="1" applyBorder="1"/>
    <xf numFmtId="0" fontId="3" fillId="0" borderId="10" xfId="0" applyFont="1" applyBorder="1"/>
    <xf numFmtId="0" fontId="4" fillId="0" borderId="0" xfId="0" applyFont="1"/>
    <xf numFmtId="0" fontId="4" fillId="0" borderId="3" xfId="0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4" fillId="0" borderId="0" xfId="0" quotePrefix="1" applyFont="1" applyAlignment="1">
      <alignment horizontal="right"/>
    </xf>
    <xf numFmtId="16" fontId="4" fillId="0" borderId="1" xfId="0" applyNumberFormat="1" applyFont="1" applyBorder="1" applyAlignment="1">
      <alignment horizontal="left"/>
    </xf>
    <xf numFmtId="0" fontId="6" fillId="0" borderId="3" xfId="0" applyFont="1" applyBorder="1" applyAlignment="1">
      <alignment horizontal="right"/>
    </xf>
    <xf numFmtId="0" fontId="1" fillId="0" borderId="1" xfId="0" applyFont="1" applyBorder="1"/>
    <xf numFmtId="0" fontId="6" fillId="3" borderId="0" xfId="0" applyFont="1" applyFill="1" applyProtection="1">
      <protection locked="0"/>
    </xf>
    <xf numFmtId="0" fontId="3" fillId="3" borderId="0" xfId="0" applyFont="1" applyFill="1" applyProtection="1">
      <protection locked="0"/>
    </xf>
    <xf numFmtId="15" fontId="6" fillId="0" borderId="0" xfId="0" applyNumberFormat="1" applyFont="1"/>
    <xf numFmtId="16" fontId="1" fillId="0" borderId="0" xfId="0" applyNumberFormat="1" applyFont="1"/>
    <xf numFmtId="0" fontId="7" fillId="0" borderId="0" xfId="0" applyFont="1"/>
    <xf numFmtId="0" fontId="6" fillId="0" borderId="0" xfId="0" quotePrefix="1" applyFont="1" applyAlignment="1">
      <alignment horizontal="left"/>
    </xf>
    <xf numFmtId="15" fontId="3" fillId="0" borderId="7" xfId="0" applyNumberFormat="1" applyFont="1" applyBorder="1"/>
    <xf numFmtId="0" fontId="8" fillId="4" borderId="3" xfId="1" applyFont="1" applyFill="1" applyBorder="1" applyAlignment="1" applyProtection="1">
      <alignment horizontal="left"/>
    </xf>
    <xf numFmtId="16" fontId="3" fillId="4" borderId="1" xfId="0" applyNumberFormat="1" applyFont="1" applyFill="1" applyBorder="1"/>
    <xf numFmtId="15" fontId="9" fillId="4" borderId="0" xfId="1" applyNumberFormat="1" applyFont="1" applyFill="1" applyAlignment="1" applyProtection="1">
      <alignment horizontal="right"/>
    </xf>
    <xf numFmtId="15" fontId="8" fillId="4" borderId="3" xfId="1" applyNumberFormat="1" applyFont="1" applyFill="1" applyBorder="1" applyAlignment="1" applyProtection="1">
      <alignment horizontal="left"/>
    </xf>
    <xf numFmtId="0" fontId="1" fillId="3" borderId="0" xfId="0" applyFont="1" applyFill="1"/>
    <xf numFmtId="0" fontId="3" fillId="3" borderId="0" xfId="0" applyFont="1" applyFill="1"/>
    <xf numFmtId="0" fontId="0" fillId="3" borderId="0" xfId="0" applyFill="1"/>
    <xf numFmtId="0" fontId="3" fillId="3" borderId="0" xfId="0" quotePrefix="1" applyFont="1" applyFill="1" applyAlignment="1">
      <alignment horizontal="left"/>
    </xf>
    <xf numFmtId="0" fontId="6" fillId="3" borderId="0" xfId="0" applyFont="1" applyFill="1"/>
    <xf numFmtId="16" fontId="4" fillId="0" borderId="11" xfId="0" applyNumberFormat="1" applyFont="1" applyBorder="1" applyAlignment="1">
      <alignment horizontal="left"/>
    </xf>
    <xf numFmtId="16" fontId="4" fillId="0" borderId="12" xfId="0" applyNumberFormat="1" applyFont="1" applyBorder="1" applyAlignment="1">
      <alignment horizontal="left"/>
    </xf>
    <xf numFmtId="0" fontId="3" fillId="0" borderId="12" xfId="0" applyFont="1" applyBorder="1"/>
    <xf numFmtId="16" fontId="3" fillId="4" borderId="12" xfId="0" applyNumberFormat="1" applyFont="1" applyFill="1" applyBorder="1"/>
    <xf numFmtId="16" fontId="2" fillId="0" borderId="12" xfId="0" applyNumberFormat="1" applyFont="1" applyBorder="1"/>
    <xf numFmtId="0" fontId="1" fillId="0" borderId="11" xfId="0" applyFont="1" applyBorder="1" applyAlignment="1">
      <alignment horizontal="left"/>
    </xf>
    <xf numFmtId="0" fontId="11" fillId="6" borderId="0" xfId="1" applyFont="1" applyFill="1"/>
    <xf numFmtId="15" fontId="11" fillId="7" borderId="0" xfId="1" applyNumberFormat="1" applyFont="1" applyFill="1" applyProtection="1"/>
    <xf numFmtId="16" fontId="11" fillId="7" borderId="1" xfId="1" applyNumberFormat="1" applyFont="1" applyFill="1" applyBorder="1" applyProtection="1"/>
    <xf numFmtId="0" fontId="11" fillId="8" borderId="0" xfId="0" applyFont="1" applyFill="1" applyAlignment="1">
      <alignment horizontal="left"/>
    </xf>
    <xf numFmtId="16" fontId="11" fillId="8" borderId="1" xfId="0" applyNumberFormat="1" applyFont="1" applyFill="1" applyBorder="1"/>
    <xf numFmtId="15" fontId="11" fillId="9" borderId="0" xfId="1" applyNumberFormat="1" applyFont="1" applyFill="1" applyProtection="1"/>
    <xf numFmtId="16" fontId="11" fillId="9" borderId="1" xfId="1" applyNumberFormat="1" applyFont="1" applyFill="1" applyBorder="1" applyProtection="1"/>
    <xf numFmtId="0" fontId="11" fillId="9" borderId="1" xfId="1" applyFont="1" applyFill="1" applyBorder="1" applyAlignment="1" applyProtection="1">
      <alignment horizontal="left"/>
    </xf>
    <xf numFmtId="15" fontId="11" fillId="10" borderId="0" xfId="1" applyNumberFormat="1" applyFont="1" applyFill="1" applyProtection="1"/>
    <xf numFmtId="0" fontId="11" fillId="10" borderId="1" xfId="0" applyFont="1" applyFill="1" applyBorder="1" applyAlignment="1">
      <alignment horizontal="left"/>
    </xf>
    <xf numFmtId="15" fontId="11" fillId="11" borderId="3" xfId="1" applyNumberFormat="1" applyFont="1" applyFill="1" applyBorder="1" applyAlignment="1" applyProtection="1">
      <alignment horizontal="left"/>
    </xf>
    <xf numFmtId="15" fontId="11" fillId="11" borderId="13" xfId="1" applyNumberFormat="1" applyFont="1" applyFill="1" applyBorder="1" applyAlignment="1" applyProtection="1">
      <alignment horizontal="left"/>
    </xf>
    <xf numFmtId="16" fontId="11" fillId="6" borderId="1" xfId="1" applyNumberFormat="1" applyFont="1" applyFill="1" applyBorder="1" applyProtection="1"/>
    <xf numFmtId="0" fontId="1" fillId="0" borderId="12" xfId="0" applyFont="1" applyBorder="1" applyAlignment="1">
      <alignment horizontal="left"/>
    </xf>
    <xf numFmtId="0" fontId="11" fillId="6" borderId="0" xfId="1" applyFont="1" applyFill="1" applyBorder="1"/>
    <xf numFmtId="15" fontId="11" fillId="9" borderId="0" xfId="1" applyNumberFormat="1" applyFont="1" applyFill="1" applyBorder="1" applyProtection="1"/>
    <xf numFmtId="15" fontId="11" fillId="10" borderId="0" xfId="1" applyNumberFormat="1" applyFont="1" applyFill="1" applyBorder="1" applyProtection="1"/>
    <xf numFmtId="15" fontId="11" fillId="7" borderId="0" xfId="1" applyNumberFormat="1" applyFont="1" applyFill="1" applyBorder="1" applyProtection="1"/>
    <xf numFmtId="0" fontId="3" fillId="0" borderId="6" xfId="0" applyFont="1" applyBorder="1" applyAlignment="1">
      <alignment horizontal="right"/>
    </xf>
    <xf numFmtId="16" fontId="14" fillId="28" borderId="1" xfId="0" applyNumberFormat="1" applyFont="1" applyFill="1" applyBorder="1"/>
    <xf numFmtId="15" fontId="12" fillId="29" borderId="3" xfId="1" applyNumberFormat="1" applyFont="1" applyFill="1" applyBorder="1" applyAlignment="1" applyProtection="1">
      <alignment horizontal="left"/>
    </xf>
    <xf numFmtId="0" fontId="13" fillId="12" borderId="8" xfId="0" applyFont="1" applyFill="1" applyBorder="1"/>
    <xf numFmtId="0" fontId="13" fillId="6" borderId="6" xfId="0" applyFont="1" applyFill="1" applyBorder="1" applyAlignment="1">
      <alignment horizontal="left"/>
    </xf>
    <xf numFmtId="16" fontId="3" fillId="31" borderId="1" xfId="0" applyNumberFormat="1" applyFont="1" applyFill="1" applyBorder="1"/>
    <xf numFmtId="15" fontId="3" fillId="13" borderId="7" xfId="0" applyNumberFormat="1" applyFont="1" applyFill="1" applyBorder="1" applyAlignment="1">
      <alignment horizontal="left"/>
    </xf>
    <xf numFmtId="0" fontId="3" fillId="0" borderId="6" xfId="0" applyFont="1" applyBorder="1"/>
    <xf numFmtId="0" fontId="3" fillId="0" borderId="8" xfId="0" applyFont="1" applyBorder="1"/>
    <xf numFmtId="16" fontId="2" fillId="0" borderId="8" xfId="0" applyNumberFormat="1" applyFont="1" applyBorder="1"/>
    <xf numFmtId="16" fontId="3" fillId="31" borderId="8" xfId="0" applyNumberFormat="1" applyFont="1" applyFill="1" applyBorder="1"/>
    <xf numFmtId="0" fontId="11" fillId="6" borderId="7" xfId="1" applyFont="1" applyFill="1" applyBorder="1"/>
    <xf numFmtId="0" fontId="3" fillId="0" borderId="8" xfId="0" quotePrefix="1" applyFont="1" applyBorder="1" applyAlignment="1">
      <alignment horizontal="left"/>
    </xf>
    <xf numFmtId="16" fontId="11" fillId="6" borderId="8" xfId="1" applyNumberFormat="1" applyFont="1" applyFill="1" applyBorder="1" applyProtection="1"/>
    <xf numFmtId="0" fontId="11" fillId="6" borderId="14" xfId="1" applyFont="1" applyFill="1" applyBorder="1"/>
    <xf numFmtId="15" fontId="11" fillId="9" borderId="14" xfId="1" applyNumberFormat="1" applyFont="1" applyFill="1" applyBorder="1" applyProtection="1"/>
    <xf numFmtId="15" fontId="11" fillId="10" borderId="14" xfId="1" applyNumberFormat="1" applyFont="1" applyFill="1" applyBorder="1" applyProtection="1"/>
    <xf numFmtId="15" fontId="11" fillId="11" borderId="14" xfId="1" applyNumberFormat="1" applyFont="1" applyFill="1" applyBorder="1" applyAlignment="1" applyProtection="1">
      <alignment horizontal="left"/>
    </xf>
    <xf numFmtId="1" fontId="2" fillId="0" borderId="14" xfId="0" applyNumberFormat="1" applyFont="1" applyBorder="1"/>
    <xf numFmtId="0" fontId="11" fillId="11" borderId="14" xfId="0" applyFont="1" applyFill="1" applyBorder="1" applyAlignment="1">
      <alignment horizontal="left"/>
    </xf>
    <xf numFmtId="0" fontId="11" fillId="9" borderId="14" xfId="0" applyFont="1" applyFill="1" applyBorder="1" applyAlignment="1">
      <alignment horizontal="left"/>
    </xf>
    <xf numFmtId="15" fontId="3" fillId="0" borderId="0" xfId="0" applyNumberFormat="1" applyFont="1" applyAlignment="1">
      <alignment horizontal="left"/>
    </xf>
    <xf numFmtId="15" fontId="3" fillId="0" borderId="14" xfId="0" applyNumberFormat="1" applyFont="1" applyBorder="1" applyAlignment="1">
      <alignment horizontal="left"/>
    </xf>
    <xf numFmtId="16" fontId="11" fillId="6" borderId="1" xfId="0" applyNumberFormat="1" applyFont="1" applyFill="1" applyBorder="1"/>
    <xf numFmtId="16" fontId="11" fillId="6" borderId="8" xfId="0" applyNumberFormat="1" applyFont="1" applyFill="1" applyBorder="1"/>
    <xf numFmtId="0" fontId="11" fillId="4" borderId="3" xfId="1" applyFont="1" applyFill="1" applyBorder="1" applyAlignment="1" applyProtection="1">
      <alignment horizontal="left"/>
    </xf>
    <xf numFmtId="15" fontId="15" fillId="4" borderId="0" xfId="1" applyNumberFormat="1" applyFont="1" applyFill="1" applyAlignment="1" applyProtection="1">
      <alignment horizontal="right"/>
    </xf>
    <xf numFmtId="15" fontId="11" fillId="4" borderId="3" xfId="1" applyNumberFormat="1" applyFont="1" applyFill="1" applyBorder="1" applyAlignment="1" applyProtection="1">
      <alignment horizontal="left"/>
    </xf>
    <xf numFmtId="0" fontId="11" fillId="4" borderId="0" xfId="1" applyFont="1" applyFill="1" applyBorder="1" applyAlignment="1" applyProtection="1">
      <alignment horizontal="left"/>
    </xf>
    <xf numFmtId="15" fontId="11" fillId="4" borderId="0" xfId="1" applyNumberFormat="1" applyFont="1" applyFill="1" applyBorder="1" applyAlignment="1" applyProtection="1">
      <alignment horizontal="left"/>
    </xf>
    <xf numFmtId="16" fontId="11" fillId="4" borderId="1" xfId="0" applyNumberFormat="1" applyFont="1" applyFill="1" applyBorder="1"/>
    <xf numFmtId="15" fontId="11" fillId="0" borderId="0" xfId="0" applyNumberFormat="1" applyFont="1"/>
    <xf numFmtId="16" fontId="11" fillId="0" borderId="1" xfId="0" applyNumberFormat="1" applyFont="1" applyBorder="1"/>
    <xf numFmtId="0" fontId="16" fillId="0" borderId="2" xfId="0" quotePrefix="1" applyFont="1" applyBorder="1" applyAlignment="1">
      <alignment horizontal="right"/>
    </xf>
    <xf numFmtId="16" fontId="16" fillId="0" borderId="4" xfId="0" applyNumberFormat="1" applyFont="1" applyBorder="1" applyAlignment="1">
      <alignment horizontal="left"/>
    </xf>
    <xf numFmtId="16" fontId="16" fillId="0" borderId="11" xfId="0" applyNumberFormat="1" applyFont="1" applyBorder="1" applyAlignment="1">
      <alignment horizontal="left"/>
    </xf>
    <xf numFmtId="0" fontId="16" fillId="0" borderId="0" xfId="0" quotePrefix="1" applyFont="1" applyAlignment="1">
      <alignment horizontal="right"/>
    </xf>
    <xf numFmtId="16" fontId="16" fillId="0" borderId="1" xfId="0" applyNumberFormat="1" applyFont="1" applyBorder="1" applyAlignment="1">
      <alignment horizontal="left"/>
    </xf>
    <xf numFmtId="16" fontId="16" fillId="0" borderId="12" xfId="0" applyNumberFormat="1" applyFont="1" applyBorder="1" applyAlignment="1">
      <alignment horizontal="left"/>
    </xf>
    <xf numFmtId="15" fontId="11" fillId="0" borderId="7" xfId="0" applyNumberFormat="1" applyFont="1" applyBorder="1"/>
    <xf numFmtId="16" fontId="11" fillId="0" borderId="8" xfId="0" applyNumberFormat="1" applyFont="1" applyBorder="1"/>
    <xf numFmtId="16" fontId="11" fillId="4" borderId="12" xfId="0" applyNumberFormat="1" applyFont="1" applyFill="1" applyBorder="1"/>
    <xf numFmtId="0" fontId="11" fillId="0" borderId="0" xfId="0" applyFont="1"/>
    <xf numFmtId="0" fontId="11" fillId="0" borderId="1" xfId="0" applyFont="1" applyBorder="1"/>
    <xf numFmtId="0" fontId="11" fillId="7" borderId="0" xfId="1" applyFont="1" applyFill="1"/>
    <xf numFmtId="0" fontId="11" fillId="7" borderId="1" xfId="1" applyFont="1" applyFill="1" applyBorder="1"/>
    <xf numFmtId="0" fontId="11" fillId="23" borderId="0" xfId="1" applyFont="1" applyFill="1" applyAlignment="1" applyProtection="1">
      <alignment horizontal="left"/>
    </xf>
    <xf numFmtId="0" fontId="11" fillId="23" borderId="0" xfId="1" applyFont="1" applyFill="1" applyBorder="1" applyAlignment="1" applyProtection="1">
      <alignment horizontal="left"/>
    </xf>
    <xf numFmtId="0" fontId="11" fillId="23" borderId="1" xfId="1" applyFont="1" applyFill="1" applyBorder="1" applyAlignment="1" applyProtection="1">
      <alignment horizontal="left"/>
    </xf>
    <xf numFmtId="15" fontId="11" fillId="8" borderId="0" xfId="1" applyNumberFormat="1" applyFont="1" applyFill="1" applyProtection="1"/>
    <xf numFmtId="16" fontId="11" fillId="8" borderId="1" xfId="1" applyNumberFormat="1" applyFont="1" applyFill="1" applyBorder="1" applyProtection="1"/>
    <xf numFmtId="0" fontId="11" fillId="7" borderId="1" xfId="0" applyFont="1" applyFill="1" applyBorder="1" applyAlignment="1">
      <alignment horizontal="left"/>
    </xf>
    <xf numFmtId="0" fontId="11" fillId="6" borderId="3" xfId="1" applyFont="1" applyFill="1" applyBorder="1" applyAlignment="1" applyProtection="1">
      <alignment horizontal="left"/>
    </xf>
    <xf numFmtId="0" fontId="11" fillId="7" borderId="0" xfId="1" applyFont="1" applyFill="1" applyBorder="1"/>
    <xf numFmtId="15" fontId="11" fillId="13" borderId="0" xfId="1" applyNumberFormat="1" applyFont="1" applyFill="1" applyProtection="1"/>
    <xf numFmtId="15" fontId="11" fillId="13" borderId="1" xfId="1" applyNumberFormat="1" applyFont="1" applyFill="1" applyBorder="1" applyProtection="1"/>
    <xf numFmtId="15" fontId="11" fillId="26" borderId="3" xfId="1" applyNumberFormat="1" applyFont="1" applyFill="1" applyBorder="1" applyAlignment="1" applyProtection="1">
      <alignment horizontal="left"/>
    </xf>
    <xf numFmtId="16" fontId="11" fillId="25" borderId="1" xfId="0" applyNumberFormat="1" applyFont="1" applyFill="1" applyBorder="1"/>
    <xf numFmtId="15" fontId="11" fillId="24" borderId="6" xfId="1" applyNumberFormat="1" applyFont="1" applyFill="1" applyBorder="1" applyAlignment="1" applyProtection="1">
      <alignment horizontal="left"/>
    </xf>
    <xf numFmtId="15" fontId="11" fillId="24" borderId="8" xfId="1" applyNumberFormat="1" applyFont="1" applyFill="1" applyBorder="1" applyAlignment="1" applyProtection="1">
      <alignment horizontal="left"/>
    </xf>
    <xf numFmtId="15" fontId="11" fillId="8" borderId="0" xfId="1" applyNumberFormat="1" applyFont="1" applyFill="1" applyBorder="1" applyProtection="1"/>
    <xf numFmtId="15" fontId="11" fillId="26" borderId="6" xfId="1" applyNumberFormat="1" applyFont="1" applyFill="1" applyBorder="1" applyAlignment="1" applyProtection="1">
      <alignment horizontal="left"/>
    </xf>
    <xf numFmtId="16" fontId="11" fillId="25" borderId="8" xfId="0" applyNumberFormat="1" applyFont="1" applyFill="1" applyBorder="1"/>
    <xf numFmtId="0" fontId="11" fillId="0" borderId="7" xfId="0" applyFont="1" applyBorder="1"/>
    <xf numFmtId="15" fontId="11" fillId="27" borderId="0" xfId="0" applyNumberFormat="1" applyFont="1" applyFill="1"/>
    <xf numFmtId="15" fontId="11" fillId="19" borderId="0" xfId="1" applyNumberFormat="1" applyFont="1" applyFill="1" applyProtection="1"/>
    <xf numFmtId="15" fontId="11" fillId="19" borderId="0" xfId="1" applyNumberFormat="1" applyFont="1" applyFill="1" applyBorder="1" applyProtection="1"/>
    <xf numFmtId="15" fontId="11" fillId="27" borderId="7" xfId="0" applyNumberFormat="1" applyFont="1" applyFill="1" applyBorder="1"/>
    <xf numFmtId="0" fontId="15" fillId="0" borderId="0" xfId="0" applyFont="1" applyAlignment="1">
      <alignment horizontal="left"/>
    </xf>
    <xf numFmtId="0" fontId="15" fillId="0" borderId="3" xfId="0" applyFont="1" applyBorder="1" applyAlignment="1">
      <alignment horizontal="left"/>
    </xf>
    <xf numFmtId="0" fontId="15" fillId="0" borderId="12" xfId="0" applyFont="1" applyBorder="1" applyAlignment="1">
      <alignment horizontal="left"/>
    </xf>
    <xf numFmtId="0" fontId="3" fillId="36" borderId="14" xfId="0" applyFont="1" applyFill="1" applyBorder="1"/>
    <xf numFmtId="15" fontId="11" fillId="7" borderId="14" xfId="1" applyNumberFormat="1" applyFont="1" applyFill="1" applyBorder="1" applyProtection="1"/>
    <xf numFmtId="0" fontId="17" fillId="0" borderId="5" xfId="0" applyFont="1" applyBorder="1" applyAlignment="1">
      <alignment horizontal="right"/>
    </xf>
    <xf numFmtId="0" fontId="17" fillId="0" borderId="4" xfId="0" applyFont="1" applyBorder="1" applyAlignment="1">
      <alignment horizontal="left"/>
    </xf>
    <xf numFmtId="0" fontId="17" fillId="0" borderId="2" xfId="0" quotePrefix="1" applyFont="1" applyBorder="1" applyAlignment="1">
      <alignment horizontal="right"/>
    </xf>
    <xf numFmtId="16" fontId="17" fillId="0" borderId="4" xfId="0" applyNumberFormat="1" applyFont="1" applyBorder="1" applyAlignment="1">
      <alignment horizontal="left"/>
    </xf>
    <xf numFmtId="16" fontId="17" fillId="0" borderId="11" xfId="0" applyNumberFormat="1" applyFont="1" applyBorder="1" applyAlignment="1">
      <alignment horizontal="left"/>
    </xf>
    <xf numFmtId="0" fontId="11" fillId="37" borderId="0" xfId="0" applyFont="1" applyFill="1"/>
    <xf numFmtId="0" fontId="11" fillId="37" borderId="8" xfId="0" applyFont="1" applyFill="1" applyBorder="1"/>
    <xf numFmtId="0" fontId="11" fillId="6" borderId="6" xfId="1" applyFont="1" applyFill="1" applyBorder="1"/>
    <xf numFmtId="0" fontId="11" fillId="6" borderId="3" xfId="1" applyFont="1" applyFill="1" applyBorder="1"/>
    <xf numFmtId="0" fontId="11" fillId="0" borderId="8" xfId="0" applyFont="1" applyBorder="1"/>
    <xf numFmtId="0" fontId="11" fillId="0" borderId="0" xfId="0" applyFont="1" applyAlignment="1">
      <alignment horizontal="left"/>
    </xf>
    <xf numFmtId="0" fontId="11" fillId="0" borderId="1" xfId="0" applyFont="1" applyBorder="1" applyAlignment="1">
      <alignment horizontal="left"/>
    </xf>
    <xf numFmtId="15" fontId="11" fillId="0" borderId="0" xfId="0" quotePrefix="1" applyNumberFormat="1" applyFont="1" applyAlignment="1">
      <alignment horizontal="left"/>
    </xf>
    <xf numFmtId="0" fontId="11" fillId="0" borderId="12" xfId="0" applyFont="1" applyBorder="1"/>
    <xf numFmtId="15" fontId="11" fillId="0" borderId="6" xfId="0" applyNumberFormat="1" applyFont="1" applyBorder="1"/>
    <xf numFmtId="0" fontId="18" fillId="0" borderId="0" xfId="0" applyFont="1"/>
    <xf numFmtId="0" fontId="18" fillId="0" borderId="1" xfId="0" applyFont="1" applyBorder="1"/>
    <xf numFmtId="0" fontId="11" fillId="0" borderId="6" xfId="0" applyFont="1" applyBorder="1"/>
    <xf numFmtId="0" fontId="19" fillId="0" borderId="0" xfId="0" quotePrefix="1" applyFont="1" applyAlignment="1">
      <alignment horizontal="right"/>
    </xf>
    <xf numFmtId="16" fontId="19" fillId="0" borderId="1" xfId="0" applyNumberFormat="1" applyFont="1" applyBorder="1" applyAlignment="1">
      <alignment horizontal="left"/>
    </xf>
    <xf numFmtId="16" fontId="18" fillId="0" borderId="1" xfId="0" applyNumberFormat="1" applyFont="1" applyBorder="1"/>
    <xf numFmtId="16" fontId="18" fillId="0" borderId="8" xfId="0" applyNumberFormat="1" applyFont="1" applyBorder="1"/>
    <xf numFmtId="0" fontId="18" fillId="0" borderId="3" xfId="0" applyFont="1" applyBorder="1"/>
    <xf numFmtId="164" fontId="18" fillId="0" borderId="0" xfId="0" applyNumberFormat="1" applyFont="1" applyAlignment="1">
      <alignment horizontal="left"/>
    </xf>
    <xf numFmtId="0" fontId="18" fillId="0" borderId="4" xfId="0" applyFont="1" applyBorder="1" applyAlignment="1">
      <alignment horizontal="left"/>
    </xf>
    <xf numFmtId="0" fontId="19" fillId="0" borderId="5" xfId="0" applyFont="1" applyBorder="1" applyAlignment="1">
      <alignment horizontal="right"/>
    </xf>
    <xf numFmtId="0" fontId="19" fillId="0" borderId="4" xfId="0" applyFont="1" applyBorder="1" applyAlignment="1">
      <alignment horizontal="left"/>
    </xf>
    <xf numFmtId="0" fontId="19" fillId="0" borderId="2" xfId="0" quotePrefix="1" applyFont="1" applyBorder="1" applyAlignment="1">
      <alignment horizontal="right"/>
    </xf>
    <xf numFmtId="16" fontId="19" fillId="0" borderId="4" xfId="0" applyNumberFormat="1" applyFont="1" applyBorder="1" applyAlignment="1">
      <alignment horizontal="left"/>
    </xf>
    <xf numFmtId="16" fontId="19" fillId="0" borderId="11" xfId="0" applyNumberFormat="1" applyFont="1" applyBorder="1" applyAlignment="1">
      <alignment horizontal="left"/>
    </xf>
    <xf numFmtId="0" fontId="19" fillId="0" borderId="3" xfId="0" applyFont="1" applyBorder="1" applyAlignment="1">
      <alignment horizontal="right"/>
    </xf>
    <xf numFmtId="0" fontId="19" fillId="0" borderId="1" xfId="0" applyFont="1" applyBorder="1" applyAlignment="1">
      <alignment horizontal="left"/>
    </xf>
    <xf numFmtId="0" fontId="20" fillId="0" borderId="0" xfId="0" applyFont="1"/>
    <xf numFmtId="16" fontId="19" fillId="0" borderId="12" xfId="0" applyNumberFormat="1" applyFont="1" applyBorder="1" applyAlignment="1">
      <alignment horizontal="left"/>
    </xf>
    <xf numFmtId="0" fontId="18" fillId="0" borderId="3" xfId="0" applyFont="1" applyBorder="1" applyAlignment="1">
      <alignment horizontal="right"/>
    </xf>
    <xf numFmtId="0" fontId="18" fillId="0" borderId="1" xfId="0" quotePrefix="1" applyFont="1" applyBorder="1" applyAlignment="1">
      <alignment horizontal="left"/>
    </xf>
    <xf numFmtId="0" fontId="16" fillId="0" borderId="5" xfId="0" quotePrefix="1" applyFont="1" applyBorder="1" applyAlignment="1">
      <alignment horizontal="right"/>
    </xf>
    <xf numFmtId="0" fontId="16" fillId="0" borderId="3" xfId="0" quotePrefix="1" applyFont="1" applyBorder="1" applyAlignment="1">
      <alignment horizontal="right"/>
    </xf>
    <xf numFmtId="0" fontId="18" fillId="0" borderId="6" xfId="0" applyFont="1" applyBorder="1" applyAlignment="1">
      <alignment horizontal="right"/>
    </xf>
    <xf numFmtId="0" fontId="18" fillId="0" borderId="8" xfId="0" quotePrefix="1" applyFont="1" applyBorder="1" applyAlignment="1">
      <alignment horizontal="left"/>
    </xf>
    <xf numFmtId="0" fontId="18" fillId="0" borderId="7" xfId="0" quotePrefix="1" applyFont="1" applyBorder="1" applyAlignment="1">
      <alignment horizontal="left"/>
    </xf>
    <xf numFmtId="0" fontId="18" fillId="0" borderId="12" xfId="0" applyFont="1" applyBorder="1"/>
    <xf numFmtId="1" fontId="18" fillId="0" borderId="14" xfId="0" applyNumberFormat="1" applyFont="1" applyBorder="1"/>
    <xf numFmtId="0" fontId="18" fillId="0" borderId="14" xfId="0" applyFont="1" applyBorder="1"/>
    <xf numFmtId="0" fontId="20" fillId="0" borderId="0" xfId="0" quotePrefix="1" applyFont="1" applyAlignment="1">
      <alignment horizontal="left"/>
    </xf>
    <xf numFmtId="0" fontId="18" fillId="0" borderId="0" xfId="0" quotePrefix="1" applyFont="1" applyAlignment="1">
      <alignment horizontal="left"/>
    </xf>
    <xf numFmtId="0" fontId="18" fillId="0" borderId="0" xfId="0" applyFont="1" applyAlignment="1">
      <alignment horizontal="left"/>
    </xf>
    <xf numFmtId="0" fontId="18" fillId="0" borderId="14" xfId="0" applyFont="1" applyBorder="1" applyProtection="1">
      <protection locked="0"/>
    </xf>
    <xf numFmtId="0" fontId="11" fillId="37" borderId="14" xfId="0" applyFont="1" applyFill="1" applyBorder="1"/>
    <xf numFmtId="0" fontId="18" fillId="0" borderId="0" xfId="0" applyFont="1" applyProtection="1">
      <protection locked="0"/>
    </xf>
    <xf numFmtId="0" fontId="20" fillId="0" borderId="3" xfId="0" applyFont="1" applyBorder="1" applyAlignment="1">
      <alignment horizontal="right"/>
    </xf>
    <xf numFmtId="0" fontId="18" fillId="0" borderId="1" xfId="0" applyFont="1" applyBorder="1" applyAlignment="1">
      <alignment horizontal="left"/>
    </xf>
    <xf numFmtId="0" fontId="11" fillId="7" borderId="14" xfId="1" applyFont="1" applyFill="1" applyBorder="1"/>
    <xf numFmtId="15" fontId="11" fillId="8" borderId="14" xfId="1" applyNumberFormat="1" applyFont="1" applyFill="1" applyBorder="1" applyProtection="1"/>
    <xf numFmtId="15" fontId="11" fillId="13" borderId="14" xfId="1" applyNumberFormat="1" applyFont="1" applyFill="1" applyBorder="1" applyProtection="1"/>
    <xf numFmtId="15" fontId="11" fillId="26" borderId="14" xfId="1" applyNumberFormat="1" applyFont="1" applyFill="1" applyBorder="1" applyAlignment="1" applyProtection="1">
      <alignment horizontal="left"/>
    </xf>
    <xf numFmtId="0" fontId="11" fillId="23" borderId="14" xfId="1" applyFont="1" applyFill="1" applyBorder="1" applyAlignment="1" applyProtection="1">
      <alignment horizontal="left"/>
    </xf>
    <xf numFmtId="0" fontId="11" fillId="6" borderId="14" xfId="1" applyFont="1" applyFill="1" applyBorder="1" applyAlignment="1" applyProtection="1">
      <alignment horizontal="left"/>
    </xf>
    <xf numFmtId="15" fontId="11" fillId="24" borderId="14" xfId="1" applyNumberFormat="1" applyFont="1" applyFill="1" applyBorder="1" applyAlignment="1" applyProtection="1">
      <alignment horizontal="left"/>
    </xf>
    <xf numFmtId="16" fontId="19" fillId="0" borderId="2" xfId="0" applyNumberFormat="1" applyFont="1" applyBorder="1" applyAlignment="1">
      <alignment horizontal="left"/>
    </xf>
    <xf numFmtId="0" fontId="19" fillId="0" borderId="5" xfId="0" quotePrefix="1" applyFont="1" applyBorder="1" applyAlignment="1">
      <alignment horizontal="right"/>
    </xf>
    <xf numFmtId="16" fontId="19" fillId="0" borderId="0" xfId="0" applyNumberFormat="1" applyFont="1" applyAlignment="1">
      <alignment horizontal="left"/>
    </xf>
    <xf numFmtId="0" fontId="20" fillId="0" borderId="3" xfId="0" applyFont="1" applyBorder="1"/>
    <xf numFmtId="0" fontId="19" fillId="0" borderId="3" xfId="0" quotePrefix="1" applyFont="1" applyBorder="1" applyAlignment="1">
      <alignment horizontal="right"/>
    </xf>
    <xf numFmtId="16" fontId="18" fillId="4" borderId="1" xfId="0" applyNumberFormat="1" applyFont="1" applyFill="1" applyBorder="1"/>
    <xf numFmtId="15" fontId="18" fillId="0" borderId="7" xfId="0" applyNumberFormat="1" applyFont="1" applyBorder="1"/>
    <xf numFmtId="16" fontId="18" fillId="4" borderId="0" xfId="0" applyNumberFormat="1" applyFont="1" applyFill="1"/>
    <xf numFmtId="16" fontId="18" fillId="4" borderId="12" xfId="0" applyNumberFormat="1" applyFont="1" applyFill="1" applyBorder="1"/>
    <xf numFmtId="15" fontId="18" fillId="0" borderId="0" xfId="0" applyNumberFormat="1" applyFont="1"/>
    <xf numFmtId="0" fontId="18" fillId="0" borderId="16" xfId="0" applyFont="1" applyBorder="1" applyProtection="1">
      <protection locked="0"/>
    </xf>
    <xf numFmtId="0" fontId="11" fillId="0" borderId="3" xfId="0" applyFont="1" applyBorder="1"/>
    <xf numFmtId="164" fontId="11" fillId="0" borderId="0" xfId="0" applyNumberFormat="1" applyFont="1" applyAlignment="1">
      <alignment horizontal="left"/>
    </xf>
    <xf numFmtId="0" fontId="11" fillId="0" borderId="4" xfId="0" applyFont="1" applyBorder="1" applyAlignment="1">
      <alignment horizontal="left"/>
    </xf>
    <xf numFmtId="0" fontId="16" fillId="0" borderId="5" xfId="0" applyFont="1" applyBorder="1" applyAlignment="1">
      <alignment horizontal="right"/>
    </xf>
    <xf numFmtId="0" fontId="16" fillId="0" borderId="4" xfId="0" applyFont="1" applyBorder="1" applyAlignment="1">
      <alignment horizontal="left"/>
    </xf>
    <xf numFmtId="0" fontId="16" fillId="0" borderId="3" xfId="0" applyFont="1" applyBorder="1" applyAlignment="1">
      <alignment horizontal="right"/>
    </xf>
    <xf numFmtId="0" fontId="16" fillId="0" borderId="1" xfId="0" applyFont="1" applyBorder="1" applyAlignment="1">
      <alignment horizontal="left"/>
    </xf>
    <xf numFmtId="0" fontId="11" fillId="0" borderId="3" xfId="0" applyFont="1" applyBorder="1" applyAlignment="1">
      <alignment horizontal="right"/>
    </xf>
    <xf numFmtId="0" fontId="11" fillId="0" borderId="1" xfId="0" quotePrefix="1" applyFont="1" applyBorder="1" applyAlignment="1">
      <alignment horizontal="left"/>
    </xf>
    <xf numFmtId="0" fontId="11" fillId="0" borderId="6" xfId="0" applyFont="1" applyBorder="1" applyAlignment="1">
      <alignment horizontal="right"/>
    </xf>
    <xf numFmtId="0" fontId="11" fillId="0" borderId="8" xfId="0" quotePrefix="1" applyFont="1" applyBorder="1" applyAlignment="1">
      <alignment horizontal="left"/>
    </xf>
    <xf numFmtId="0" fontId="11" fillId="0" borderId="7" xfId="0" quotePrefix="1" applyFont="1" applyBorder="1" applyAlignment="1">
      <alignment horizontal="left"/>
    </xf>
    <xf numFmtId="0" fontId="15" fillId="0" borderId="0" xfId="0" applyFont="1"/>
    <xf numFmtId="1" fontId="11" fillId="0" borderId="14" xfId="0" applyNumberFormat="1" applyFont="1" applyBorder="1"/>
    <xf numFmtId="0" fontId="11" fillId="0" borderId="14" xfId="0" applyFont="1" applyBorder="1"/>
    <xf numFmtId="0" fontId="15" fillId="0" borderId="0" xfId="0" quotePrefix="1" applyFont="1" applyAlignment="1">
      <alignment horizontal="left"/>
    </xf>
    <xf numFmtId="0" fontId="11" fillId="0" borderId="0" xfId="0" quotePrefix="1" applyFont="1" applyAlignment="1">
      <alignment horizontal="left"/>
    </xf>
    <xf numFmtId="0" fontId="11" fillId="0" borderId="14" xfId="0" applyFont="1" applyBorder="1" applyProtection="1">
      <protection locked="0"/>
    </xf>
    <xf numFmtId="0" fontId="11" fillId="0" borderId="0" xfId="0" applyFont="1" applyProtection="1">
      <protection locked="0"/>
    </xf>
    <xf numFmtId="0" fontId="15" fillId="0" borderId="3" xfId="0" applyFont="1" applyBorder="1" applyAlignment="1">
      <alignment horizontal="right"/>
    </xf>
    <xf numFmtId="0" fontId="11" fillId="3" borderId="14" xfId="0" applyFont="1" applyFill="1" applyBorder="1" applyProtection="1">
      <protection locked="0"/>
    </xf>
    <xf numFmtId="15" fontId="11" fillId="27" borderId="14" xfId="0" applyNumberFormat="1" applyFont="1" applyFill="1" applyBorder="1"/>
    <xf numFmtId="15" fontId="11" fillId="19" borderId="14" xfId="1" applyNumberFormat="1" applyFont="1" applyFill="1" applyBorder="1" applyProtection="1"/>
    <xf numFmtId="16" fontId="11" fillId="14" borderId="14" xfId="0" applyNumberFormat="1" applyFont="1" applyFill="1" applyBorder="1"/>
    <xf numFmtId="16" fontId="11" fillId="25" borderId="14" xfId="0" applyNumberFormat="1" applyFont="1" applyFill="1" applyBorder="1"/>
    <xf numFmtId="0" fontId="15" fillId="0" borderId="1" xfId="0" applyFont="1" applyBorder="1" applyAlignment="1">
      <alignment horizontal="left"/>
    </xf>
    <xf numFmtId="15" fontId="11" fillId="33" borderId="14" xfId="0" applyNumberFormat="1" applyFont="1" applyFill="1" applyBorder="1" applyAlignment="1">
      <alignment horizontal="left"/>
    </xf>
    <xf numFmtId="0" fontId="15" fillId="0" borderId="1" xfId="0" applyFont="1" applyBorder="1"/>
    <xf numFmtId="0" fontId="11" fillId="0" borderId="10" xfId="0" applyFont="1" applyBorder="1"/>
    <xf numFmtId="15" fontId="11" fillId="27" borderId="8" xfId="0" applyNumberFormat="1" applyFont="1" applyFill="1" applyBorder="1"/>
    <xf numFmtId="15" fontId="11" fillId="19" borderId="1" xfId="1" applyNumberFormat="1" applyFont="1" applyFill="1" applyBorder="1" applyProtection="1"/>
    <xf numFmtId="15" fontId="18" fillId="8" borderId="3" xfId="1" applyNumberFormat="1" applyFont="1" applyFill="1" applyBorder="1" applyProtection="1"/>
    <xf numFmtId="16" fontId="18" fillId="8" borderId="1" xfId="1" applyNumberFormat="1" applyFont="1" applyFill="1" applyBorder="1" applyProtection="1"/>
    <xf numFmtId="15" fontId="18" fillId="14" borderId="3" xfId="1" applyNumberFormat="1" applyFont="1" applyFill="1" applyBorder="1" applyProtection="1"/>
    <xf numFmtId="15" fontId="18" fillId="14" borderId="1" xfId="1" applyNumberFormat="1" applyFont="1" applyFill="1" applyBorder="1" applyProtection="1"/>
    <xf numFmtId="0" fontId="18" fillId="9" borderId="0" xfId="1" applyFont="1" applyFill="1"/>
    <xf numFmtId="16" fontId="18" fillId="9" borderId="1" xfId="1" applyNumberFormat="1" applyFont="1" applyFill="1" applyBorder="1" applyProtection="1"/>
    <xf numFmtId="16" fontId="18" fillId="9" borderId="0" xfId="1" applyNumberFormat="1" applyFont="1" applyFill="1" applyBorder="1" applyProtection="1"/>
    <xf numFmtId="15" fontId="18" fillId="15" borderId="3" xfId="1" applyNumberFormat="1" applyFont="1" applyFill="1" applyBorder="1" applyProtection="1"/>
    <xf numFmtId="15" fontId="18" fillId="15" borderId="1" xfId="1" applyNumberFormat="1" applyFont="1" applyFill="1" applyBorder="1" applyProtection="1"/>
    <xf numFmtId="15" fontId="18" fillId="8" borderId="0" xfId="1" applyNumberFormat="1" applyFont="1" applyFill="1" applyProtection="1"/>
    <xf numFmtId="15" fontId="18" fillId="15" borderId="0" xfId="1" applyNumberFormat="1" applyFont="1" applyFill="1" applyBorder="1" applyProtection="1"/>
    <xf numFmtId="15" fontId="18" fillId="14" borderId="6" xfId="1" applyNumberFormat="1" applyFont="1" applyFill="1" applyBorder="1" applyProtection="1"/>
    <xf numFmtId="15" fontId="18" fillId="16" borderId="0" xfId="0" applyNumberFormat="1" applyFont="1" applyFill="1"/>
    <xf numFmtId="16" fontId="18" fillId="16" borderId="1" xfId="0" applyNumberFormat="1" applyFont="1" applyFill="1" applyBorder="1"/>
    <xf numFmtId="15" fontId="18" fillId="15" borderId="0" xfId="1" applyNumberFormat="1" applyFont="1" applyFill="1" applyProtection="1"/>
    <xf numFmtId="0" fontId="18" fillId="4" borderId="3" xfId="1" applyFont="1" applyFill="1" applyBorder="1" applyAlignment="1" applyProtection="1">
      <alignment horizontal="left"/>
    </xf>
    <xf numFmtId="15" fontId="20" fillId="4" borderId="3" xfId="1" applyNumberFormat="1" applyFont="1" applyFill="1" applyBorder="1" applyAlignment="1" applyProtection="1">
      <alignment horizontal="right"/>
    </xf>
    <xf numFmtId="15" fontId="18" fillId="4" borderId="3" xfId="1" applyNumberFormat="1" applyFont="1" applyFill="1" applyBorder="1" applyAlignment="1" applyProtection="1">
      <alignment horizontal="left"/>
    </xf>
    <xf numFmtId="0" fontId="18" fillId="9" borderId="0" xfId="1" applyFont="1" applyFill="1" applyBorder="1"/>
    <xf numFmtId="15" fontId="18" fillId="8" borderId="0" xfId="1" applyNumberFormat="1" applyFont="1" applyFill="1" applyBorder="1" applyProtection="1"/>
    <xf numFmtId="16" fontId="18" fillId="16" borderId="8" xfId="0" applyNumberFormat="1" applyFont="1" applyFill="1" applyBorder="1"/>
    <xf numFmtId="15" fontId="18" fillId="15" borderId="6" xfId="1" applyNumberFormat="1" applyFont="1" applyFill="1" applyBorder="1" applyProtection="1"/>
    <xf numFmtId="15" fontId="18" fillId="15" borderId="8" xfId="1" applyNumberFormat="1" applyFont="1" applyFill="1" applyBorder="1" applyProtection="1"/>
    <xf numFmtId="15" fontId="18" fillId="35" borderId="0" xfId="1" applyNumberFormat="1" applyFont="1" applyFill="1" applyBorder="1" applyProtection="1"/>
    <xf numFmtId="16" fontId="18" fillId="35" borderId="1" xfId="1" applyNumberFormat="1" applyFont="1" applyFill="1" applyBorder="1" applyProtection="1"/>
    <xf numFmtId="15" fontId="20" fillId="4" borderId="0" xfId="1" applyNumberFormat="1" applyFont="1" applyFill="1" applyAlignment="1" applyProtection="1">
      <alignment horizontal="right"/>
    </xf>
    <xf numFmtId="15" fontId="18" fillId="0" borderId="0" xfId="1" applyNumberFormat="1" applyFont="1" applyFill="1" applyBorder="1" applyProtection="1"/>
    <xf numFmtId="0" fontId="18" fillId="0" borderId="3" xfId="1" applyFont="1" applyFill="1" applyBorder="1" applyAlignment="1" applyProtection="1">
      <alignment horizontal="left"/>
    </xf>
    <xf numFmtId="0" fontId="18" fillId="0" borderId="1" xfId="1" applyFont="1" applyFill="1" applyBorder="1" applyAlignment="1" applyProtection="1">
      <alignment horizontal="left"/>
    </xf>
    <xf numFmtId="16" fontId="18" fillId="0" borderId="0" xfId="1" applyNumberFormat="1" applyFont="1" applyFill="1" applyBorder="1" applyProtection="1"/>
    <xf numFmtId="15" fontId="18" fillId="0" borderId="3" xfId="1" applyNumberFormat="1" applyFont="1" applyFill="1" applyBorder="1" applyProtection="1"/>
    <xf numFmtId="15" fontId="18" fillId="0" borderId="1" xfId="1" applyNumberFormat="1" applyFont="1" applyFill="1" applyBorder="1" applyProtection="1"/>
    <xf numFmtId="15" fontId="18" fillId="0" borderId="6" xfId="1" applyNumberFormat="1" applyFont="1" applyFill="1" applyBorder="1" applyProtection="1"/>
    <xf numFmtId="15" fontId="18" fillId="0" borderId="8" xfId="1" applyNumberFormat="1" applyFont="1" applyFill="1" applyBorder="1" applyProtection="1"/>
    <xf numFmtId="15" fontId="18" fillId="13" borderId="14" xfId="1" applyNumberFormat="1" applyFont="1" applyFill="1" applyBorder="1" applyProtection="1"/>
    <xf numFmtId="15" fontId="18" fillId="14" borderId="14" xfId="1" applyNumberFormat="1" applyFont="1" applyFill="1" applyBorder="1" applyProtection="1"/>
    <xf numFmtId="15" fontId="18" fillId="8" borderId="14" xfId="1" applyNumberFormat="1" applyFont="1" applyFill="1" applyBorder="1" applyProtection="1"/>
    <xf numFmtId="0" fontId="18" fillId="9" borderId="14" xfId="1" applyFont="1" applyFill="1" applyBorder="1"/>
    <xf numFmtId="15" fontId="18" fillId="15" borderId="14" xfId="1" applyNumberFormat="1" applyFont="1" applyFill="1" applyBorder="1" applyProtection="1"/>
    <xf numFmtId="15" fontId="18" fillId="16" borderId="14" xfId="0" applyNumberFormat="1" applyFont="1" applyFill="1" applyBorder="1"/>
    <xf numFmtId="15" fontId="18" fillId="15" borderId="15" xfId="1" applyNumberFormat="1" applyFont="1" applyFill="1" applyBorder="1" applyProtection="1"/>
    <xf numFmtId="15" fontId="11" fillId="36" borderId="0" xfId="0" applyNumberFormat="1" applyFont="1" applyFill="1"/>
    <xf numFmtId="0" fontId="3" fillId="34" borderId="0" xfId="0" applyFont="1" applyFill="1"/>
    <xf numFmtId="16" fontId="3" fillId="9" borderId="8" xfId="0" applyNumberFormat="1" applyFont="1" applyFill="1" applyBorder="1"/>
    <xf numFmtId="1" fontId="13" fillId="0" borderId="14" xfId="0" applyNumberFormat="1" applyFont="1" applyBorder="1"/>
    <xf numFmtId="0" fontId="13" fillId="0" borderId="14" xfId="0" applyFont="1" applyBorder="1"/>
    <xf numFmtId="0" fontId="21" fillId="0" borderId="0" xfId="0" applyFont="1"/>
    <xf numFmtId="15" fontId="11" fillId="26" borderId="13" xfId="1" applyNumberFormat="1" applyFont="1" applyFill="1" applyBorder="1" applyAlignment="1" applyProtection="1">
      <alignment horizontal="left"/>
    </xf>
    <xf numFmtId="0" fontId="11" fillId="6" borderId="0" xfId="1" applyFont="1" applyFill="1" applyBorder="1" applyAlignment="1" applyProtection="1">
      <alignment horizontal="left"/>
    </xf>
    <xf numFmtId="15" fontId="11" fillId="27" borderId="1" xfId="0" applyNumberFormat="1" applyFont="1" applyFill="1" applyBorder="1"/>
    <xf numFmtId="16" fontId="2" fillId="38" borderId="1" xfId="0" applyNumberFormat="1" applyFont="1" applyFill="1" applyBorder="1"/>
    <xf numFmtId="15" fontId="18" fillId="21" borderId="6" xfId="1" applyNumberFormat="1" applyFont="1" applyFill="1" applyBorder="1" applyAlignment="1" applyProtection="1">
      <alignment horizontal="left"/>
    </xf>
    <xf numFmtId="15" fontId="18" fillId="21" borderId="1" xfId="1" applyNumberFormat="1" applyFont="1" applyFill="1" applyBorder="1" applyAlignment="1" applyProtection="1">
      <alignment horizontal="left"/>
    </xf>
    <xf numFmtId="16" fontId="18" fillId="34" borderId="1" xfId="0" applyNumberFormat="1" applyFont="1" applyFill="1" applyBorder="1"/>
    <xf numFmtId="0" fontId="18" fillId="18" borderId="3" xfId="1" applyFont="1" applyFill="1" applyBorder="1" applyAlignment="1" applyProtection="1">
      <alignment horizontal="left"/>
    </xf>
    <xf numFmtId="0" fontId="18" fillId="18" borderId="1" xfId="1" applyFont="1" applyFill="1" applyBorder="1" applyAlignment="1" applyProtection="1">
      <alignment horizontal="left"/>
    </xf>
    <xf numFmtId="15" fontId="18" fillId="9" borderId="0" xfId="1" applyNumberFormat="1" applyFont="1" applyFill="1" applyProtection="1"/>
    <xf numFmtId="0" fontId="18" fillId="18" borderId="0" xfId="1" applyFont="1" applyFill="1" applyBorder="1" applyAlignment="1" applyProtection="1">
      <alignment horizontal="left"/>
    </xf>
    <xf numFmtId="15" fontId="18" fillId="20" borderId="0" xfId="1" applyNumberFormat="1" applyFont="1" applyFill="1" applyProtection="1"/>
    <xf numFmtId="15" fontId="18" fillId="20" borderId="1" xfId="1" applyNumberFormat="1" applyFont="1" applyFill="1" applyBorder="1" applyProtection="1"/>
    <xf numFmtId="15" fontId="18" fillId="19" borderId="3" xfId="1" applyNumberFormat="1" applyFont="1" applyFill="1" applyBorder="1" applyAlignment="1" applyProtection="1">
      <alignment horizontal="left"/>
    </xf>
    <xf numFmtId="15" fontId="18" fillId="19" borderId="1" xfId="1" applyNumberFormat="1" applyFont="1" applyFill="1" applyBorder="1" applyAlignment="1" applyProtection="1">
      <alignment horizontal="left"/>
    </xf>
    <xf numFmtId="15" fontId="18" fillId="10" borderId="3" xfId="1" applyNumberFormat="1" applyFont="1" applyFill="1" applyBorder="1" applyAlignment="1" applyProtection="1">
      <alignment horizontal="left"/>
    </xf>
    <xf numFmtId="15" fontId="18" fillId="10" borderId="1" xfId="1" applyNumberFormat="1" applyFont="1" applyFill="1" applyBorder="1" applyAlignment="1" applyProtection="1">
      <alignment horizontal="left"/>
    </xf>
    <xf numFmtId="15" fontId="18" fillId="22" borderId="6" xfId="1" applyNumberFormat="1" applyFont="1" applyFill="1" applyBorder="1" applyAlignment="1" applyProtection="1">
      <alignment horizontal="left"/>
    </xf>
    <xf numFmtId="15" fontId="18" fillId="22" borderId="8" xfId="1" applyNumberFormat="1" applyFont="1" applyFill="1" applyBorder="1" applyAlignment="1" applyProtection="1">
      <alignment horizontal="left"/>
    </xf>
    <xf numFmtId="15" fontId="18" fillId="32" borderId="3" xfId="1" applyNumberFormat="1" applyFont="1" applyFill="1" applyBorder="1" applyAlignment="1" applyProtection="1">
      <alignment horizontal="left"/>
    </xf>
    <xf numFmtId="15" fontId="18" fillId="32" borderId="1" xfId="1" applyNumberFormat="1" applyFont="1" applyFill="1" applyBorder="1" applyAlignment="1" applyProtection="1">
      <alignment horizontal="left"/>
    </xf>
    <xf numFmtId="15" fontId="18" fillId="9" borderId="0" xfId="1" applyNumberFormat="1" applyFont="1" applyFill="1" applyBorder="1" applyProtection="1"/>
    <xf numFmtId="15" fontId="18" fillId="20" borderId="0" xfId="1" applyNumberFormat="1" applyFont="1" applyFill="1" applyBorder="1" applyProtection="1"/>
    <xf numFmtId="15" fontId="18" fillId="21" borderId="8" xfId="1" applyNumberFormat="1" applyFont="1" applyFill="1" applyBorder="1" applyAlignment="1" applyProtection="1">
      <alignment horizontal="left"/>
    </xf>
    <xf numFmtId="0" fontId="18" fillId="4" borderId="0" xfId="1" applyFont="1" applyFill="1" applyBorder="1" applyAlignment="1" applyProtection="1">
      <alignment horizontal="left"/>
    </xf>
    <xf numFmtId="15" fontId="18" fillId="4" borderId="0" xfId="1" applyNumberFormat="1" applyFont="1" applyFill="1" applyBorder="1" applyAlignment="1" applyProtection="1">
      <alignment horizontal="left"/>
    </xf>
    <xf numFmtId="15" fontId="18" fillId="0" borderId="6" xfId="1" applyNumberFormat="1" applyFont="1" applyFill="1" applyBorder="1" applyAlignment="1" applyProtection="1">
      <alignment horizontal="left"/>
    </xf>
    <xf numFmtId="15" fontId="18" fillId="0" borderId="8" xfId="1" applyNumberFormat="1" applyFont="1" applyFill="1" applyBorder="1" applyAlignment="1" applyProtection="1">
      <alignment horizontal="left"/>
    </xf>
    <xf numFmtId="16" fontId="18" fillId="13" borderId="8" xfId="0" applyNumberFormat="1" applyFont="1" applyFill="1" applyBorder="1"/>
    <xf numFmtId="0" fontId="1" fillId="0" borderId="14" xfId="0" applyFont="1" applyBorder="1"/>
    <xf numFmtId="15" fontId="18" fillId="7" borderId="6" xfId="0" applyNumberFormat="1" applyFont="1" applyFill="1" applyBorder="1"/>
    <xf numFmtId="0" fontId="2" fillId="0" borderId="14" xfId="0" applyFont="1" applyBorder="1"/>
    <xf numFmtId="15" fontId="11" fillId="39" borderId="0" xfId="0" applyNumberFormat="1" applyFont="1" applyFill="1"/>
    <xf numFmtId="15" fontId="11" fillId="39" borderId="1" xfId="0" applyNumberFormat="1" applyFont="1" applyFill="1" applyBorder="1"/>
    <xf numFmtId="16" fontId="18" fillId="7" borderId="8" xfId="0" applyNumberFormat="1" applyFont="1" applyFill="1" applyBorder="1"/>
    <xf numFmtId="0" fontId="18" fillId="29" borderId="0" xfId="0" applyFont="1" applyFill="1"/>
    <xf numFmtId="0" fontId="18" fillId="29" borderId="1" xfId="0" applyFont="1" applyFill="1" applyBorder="1"/>
    <xf numFmtId="15" fontId="18" fillId="40" borderId="14" xfId="1" applyNumberFormat="1" applyFont="1" applyFill="1" applyBorder="1" applyAlignment="1" applyProtection="1">
      <alignment horizontal="left"/>
    </xf>
    <xf numFmtId="0" fontId="22" fillId="0" borderId="0" xfId="0" applyFont="1" applyAlignment="1">
      <alignment horizontal="justify" vertic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justify" vertical="center" wrapText="1"/>
    </xf>
    <xf numFmtId="15" fontId="18" fillId="41" borderId="3" xfId="1" applyNumberFormat="1" applyFont="1" applyFill="1" applyBorder="1" applyAlignment="1" applyProtection="1">
      <alignment horizontal="left"/>
    </xf>
    <xf numFmtId="15" fontId="18" fillId="41" borderId="1" xfId="1" applyNumberFormat="1" applyFont="1" applyFill="1" applyBorder="1" applyAlignment="1" applyProtection="1">
      <alignment horizontal="left"/>
    </xf>
    <xf numFmtId="0" fontId="18" fillId="3" borderId="14" xfId="0" applyFont="1" applyFill="1" applyBorder="1"/>
    <xf numFmtId="0" fontId="18" fillId="3" borderId="14" xfId="0" applyFont="1" applyFill="1" applyBorder="1" applyProtection="1">
      <protection locked="0"/>
    </xf>
    <xf numFmtId="16" fontId="18" fillId="34" borderId="14" xfId="0" applyNumberFormat="1" applyFont="1" applyFill="1" applyBorder="1"/>
    <xf numFmtId="1" fontId="18" fillId="0" borderId="9" xfId="0" applyNumberFormat="1" applyFont="1" applyBorder="1"/>
    <xf numFmtId="0" fontId="18" fillId="17" borderId="14" xfId="0" applyFont="1" applyFill="1" applyBorder="1" applyAlignment="1">
      <alignment horizontal="left"/>
    </xf>
    <xf numFmtId="16" fontId="24" fillId="14" borderId="14" xfId="0" applyNumberFormat="1" applyFont="1" applyFill="1" applyBorder="1"/>
    <xf numFmtId="16" fontId="24" fillId="25" borderId="14" xfId="0" applyNumberFormat="1" applyFont="1" applyFill="1" applyBorder="1"/>
    <xf numFmtId="15" fontId="24" fillId="24" borderId="14" xfId="1" applyNumberFormat="1" applyFont="1" applyFill="1" applyBorder="1" applyAlignment="1" applyProtection="1">
      <alignment horizontal="left"/>
    </xf>
    <xf numFmtId="15" fontId="8" fillId="4" borderId="6" xfId="1" applyNumberFormat="1" applyFont="1" applyFill="1" applyBorder="1" applyAlignment="1" applyProtection="1">
      <alignment horizontal="left"/>
    </xf>
    <xf numFmtId="16" fontId="3" fillId="4" borderId="8" xfId="0" applyNumberFormat="1" applyFont="1" applyFill="1" applyBorder="1"/>
    <xf numFmtId="16" fontId="2" fillId="38" borderId="8" xfId="0" applyNumberFormat="1" applyFont="1" applyFill="1" applyBorder="1"/>
    <xf numFmtId="0" fontId="13" fillId="0" borderId="0" xfId="0" applyFont="1"/>
    <xf numFmtId="0" fontId="3" fillId="0" borderId="0" xfId="0" applyFont="1" applyProtection="1">
      <protection locked="0"/>
    </xf>
    <xf numFmtId="0" fontId="13" fillId="0" borderId="1" xfId="0" applyFont="1" applyBorder="1"/>
    <xf numFmtId="0" fontId="23" fillId="8" borderId="17" xfId="0" applyFont="1" applyFill="1" applyBorder="1" applyAlignment="1">
      <alignment vertical="center" wrapText="1"/>
    </xf>
    <xf numFmtId="0" fontId="3" fillId="7" borderId="0" xfId="0" quotePrefix="1" applyFont="1" applyFill="1" applyAlignment="1">
      <alignment horizontal="left"/>
    </xf>
    <xf numFmtId="0" fontId="23" fillId="8" borderId="14" xfId="0" applyFont="1" applyFill="1" applyBorder="1" applyAlignment="1">
      <alignment vertical="center" wrapText="1"/>
    </xf>
    <xf numFmtId="0" fontId="3" fillId="7" borderId="14" xfId="0" quotePrefix="1" applyFont="1" applyFill="1" applyBorder="1" applyAlignment="1">
      <alignment horizontal="left"/>
    </xf>
    <xf numFmtId="0" fontId="24" fillId="6" borderId="14" xfId="0" applyFont="1" applyFill="1" applyBorder="1" applyAlignment="1">
      <alignment horizontal="left"/>
    </xf>
    <xf numFmtId="16" fontId="24" fillId="11" borderId="14" xfId="0" applyNumberFormat="1" applyFont="1" applyFill="1" applyBorder="1"/>
    <xf numFmtId="16" fontId="24" fillId="31" borderId="14" xfId="0" applyNumberFormat="1" applyFont="1" applyFill="1" applyBorder="1"/>
    <xf numFmtId="15" fontId="24" fillId="13" borderId="14" xfId="0" applyNumberFormat="1" applyFont="1" applyFill="1" applyBorder="1" applyAlignment="1">
      <alignment horizontal="left"/>
    </xf>
    <xf numFmtId="16" fontId="24" fillId="28" borderId="14" xfId="0" applyNumberFormat="1" applyFont="1" applyFill="1" applyBorder="1"/>
    <xf numFmtId="0" fontId="24" fillId="7" borderId="14" xfId="0" applyFont="1" applyFill="1" applyBorder="1"/>
    <xf numFmtId="15" fontId="24" fillId="29" borderId="14" xfId="1" applyNumberFormat="1" applyFont="1" applyFill="1" applyBorder="1" applyAlignment="1" applyProtection="1">
      <alignment horizontal="left"/>
    </xf>
    <xf numFmtId="16" fontId="24" fillId="30" borderId="14" xfId="0" applyNumberFormat="1" applyFont="1" applyFill="1" applyBorder="1"/>
    <xf numFmtId="0" fontId="24" fillId="12" borderId="14" xfId="0" applyFont="1" applyFill="1" applyBorder="1"/>
    <xf numFmtId="16" fontId="2" fillId="38" borderId="14" xfId="0" applyNumberFormat="1" applyFont="1" applyFill="1" applyBorder="1"/>
    <xf numFmtId="0" fontId="3" fillId="39" borderId="14" xfId="0" applyFont="1" applyFill="1" applyBorder="1"/>
    <xf numFmtId="0" fontId="18" fillId="0" borderId="8" xfId="0" applyFont="1" applyBorder="1"/>
    <xf numFmtId="0" fontId="11" fillId="42" borderId="7" xfId="0" applyFont="1" applyFill="1" applyBorder="1"/>
    <xf numFmtId="16" fontId="11" fillId="42" borderId="7" xfId="0" applyNumberFormat="1" applyFont="1" applyFill="1" applyBorder="1"/>
    <xf numFmtId="15" fontId="20" fillId="0" borderId="0" xfId="1" applyNumberFormat="1" applyFont="1" applyFill="1" applyAlignment="1" applyProtection="1">
      <alignment horizontal="right"/>
    </xf>
    <xf numFmtId="0" fontId="18" fillId="0" borderId="0" xfId="1" applyFont="1" applyFill="1" applyBorder="1" applyAlignment="1" applyProtection="1">
      <alignment horizontal="left"/>
    </xf>
    <xf numFmtId="15" fontId="18" fillId="0" borderId="3" xfId="1" applyNumberFormat="1" applyFont="1" applyFill="1" applyBorder="1" applyAlignment="1" applyProtection="1">
      <alignment horizontal="left"/>
    </xf>
    <xf numFmtId="15" fontId="18" fillId="0" borderId="1" xfId="1" applyNumberFormat="1" applyFont="1" applyFill="1" applyBorder="1" applyAlignment="1" applyProtection="1">
      <alignment horizontal="left"/>
    </xf>
    <xf numFmtId="15" fontId="18" fillId="0" borderId="6" xfId="0" applyNumberFormat="1" applyFont="1" applyBorder="1"/>
    <xf numFmtId="16" fontId="18" fillId="0" borderId="1" xfId="1" applyNumberFormat="1" applyFont="1" applyFill="1" applyBorder="1" applyProtection="1"/>
    <xf numFmtId="15" fontId="18" fillId="0" borderId="0" xfId="1" applyNumberFormat="1" applyFont="1" applyFill="1" applyProtection="1"/>
    <xf numFmtId="16" fontId="18" fillId="0" borderId="6" xfId="0" applyNumberFormat="1" applyFont="1" applyBorder="1"/>
    <xf numFmtId="16" fontId="18" fillId="13" borderId="6" xfId="0" applyNumberFormat="1" applyFont="1" applyFill="1" applyBorder="1"/>
    <xf numFmtId="16" fontId="11" fillId="29" borderId="8" xfId="0" applyNumberFormat="1" applyFont="1" applyFill="1" applyBorder="1"/>
    <xf numFmtId="15" fontId="3" fillId="34" borderId="14" xfId="0" applyNumberFormat="1" applyFont="1" applyFill="1" applyBorder="1" applyAlignment="1">
      <alignment horizontal="left"/>
    </xf>
    <xf numFmtId="0" fontId="15" fillId="0" borderId="0" xfId="0" applyFont="1" applyAlignment="1">
      <alignment horizontal="center"/>
    </xf>
    <xf numFmtId="0" fontId="15" fillId="0" borderId="12" xfId="0" applyFont="1" applyBorder="1" applyAlignment="1">
      <alignment horizontal="center"/>
    </xf>
  </cellXfs>
  <cellStyles count="2">
    <cellStyle name="Καλό" xfId="1" builtinId="26"/>
    <cellStyle name="Κανονικό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99CC00"/>
      <color rgb="FFFF66CC"/>
      <color rgb="FFCCCC00"/>
      <color rgb="FFFF99FF"/>
      <color rgb="FFCCCCFF"/>
      <color rgb="FFFF9900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A1:R116"/>
  <sheetViews>
    <sheetView tabSelected="1" view="pageBreakPreview" zoomScale="90" zoomScaleNormal="90" zoomScaleSheetLayoutView="90" workbookViewId="0">
      <pane xSplit="3" ySplit="1" topLeftCell="D2" activePane="bottomRight" state="frozenSplit"/>
      <selection activeCell="N89" sqref="N89"/>
      <selection pane="topRight" activeCell="N89" sqref="N89"/>
      <selection pane="bottomLeft" activeCell="N89" sqref="N89"/>
      <selection pane="bottomRight" activeCell="P6" sqref="P6"/>
    </sheetView>
  </sheetViews>
  <sheetFormatPr defaultColWidth="8.625" defaultRowHeight="14.1" customHeight="1" outlineLevelRow="2"/>
  <cols>
    <col min="1" max="1" width="2.625" style="2" hidden="1" customWidth="1"/>
    <col min="2" max="2" width="2.625" style="241" customWidth="1"/>
    <col min="3" max="3" width="5" style="175" customWidth="1"/>
    <col min="4" max="4" width="8.625" style="133" customWidth="1"/>
    <col min="5" max="5" width="7.75" style="134" customWidth="1"/>
    <col min="6" max="6" width="8.625" style="133" customWidth="1"/>
    <col min="7" max="7" width="8.125" style="134" customWidth="1"/>
    <col min="8" max="8" width="8.625" style="133" customWidth="1"/>
    <col min="9" max="9" width="7.5" style="134" customWidth="1"/>
    <col min="10" max="10" width="8.625" style="133" customWidth="1"/>
    <col min="11" max="11" width="7.875" style="134" customWidth="1"/>
    <col min="12" max="12" width="8.625" style="133" customWidth="1"/>
    <col min="13" max="13" width="7.25" style="134" customWidth="1"/>
    <col min="14" max="16384" width="8.625" style="2"/>
  </cols>
  <sheetData>
    <row r="1" spans="1:16" s="10" customFormat="1" ht="14.1" customHeight="1">
      <c r="A1" s="11" t="s">
        <v>0</v>
      </c>
      <c r="B1" s="234" t="s">
        <v>1</v>
      </c>
      <c r="C1" s="134" t="s">
        <v>19</v>
      </c>
      <c r="D1" s="235" t="s">
        <v>11</v>
      </c>
      <c r="E1" s="236" t="s">
        <v>3</v>
      </c>
      <c r="F1" s="235" t="s">
        <v>12</v>
      </c>
      <c r="G1" s="236" t="s">
        <v>13</v>
      </c>
      <c r="H1" s="235" t="s">
        <v>14</v>
      </c>
      <c r="I1" s="236" t="s">
        <v>4</v>
      </c>
      <c r="J1" s="235" t="s">
        <v>15</v>
      </c>
      <c r="K1" s="236" t="s">
        <v>5</v>
      </c>
      <c r="L1" s="235" t="s">
        <v>16</v>
      </c>
      <c r="M1" s="236" t="s">
        <v>6</v>
      </c>
      <c r="N1" s="10" t="s">
        <v>95</v>
      </c>
    </row>
    <row r="2" spans="1:16" s="7" customFormat="1" ht="14.1" customHeight="1" outlineLevel="2">
      <c r="A2" s="20">
        <v>1</v>
      </c>
      <c r="B2" s="237">
        <v>1</v>
      </c>
      <c r="C2" s="238" t="s">
        <v>2</v>
      </c>
      <c r="D2" s="124" t="s">
        <v>3</v>
      </c>
      <c r="E2" s="125">
        <v>44240</v>
      </c>
      <c r="F2" s="124" t="s">
        <v>13</v>
      </c>
      <c r="G2" s="125">
        <f>E2+1</f>
        <v>44241</v>
      </c>
      <c r="H2" s="124" t="s">
        <v>4</v>
      </c>
      <c r="I2" s="125">
        <f>G2+1</f>
        <v>44242</v>
      </c>
      <c r="J2" s="124" t="s">
        <v>17</v>
      </c>
      <c r="K2" s="125">
        <f>I2+1</f>
        <v>44243</v>
      </c>
      <c r="L2" s="124" t="s">
        <v>6</v>
      </c>
      <c r="M2" s="126">
        <f>K2+1</f>
        <v>44244</v>
      </c>
    </row>
    <row r="3" spans="1:16" s="18" customFormat="1" ht="14.1" customHeight="1" outlineLevel="1">
      <c r="A3" s="44"/>
      <c r="B3" s="239"/>
      <c r="C3" s="240"/>
      <c r="D3" s="127"/>
      <c r="E3" s="128"/>
      <c r="F3" s="127"/>
      <c r="G3" s="128"/>
      <c r="H3" s="127"/>
      <c r="I3" s="128"/>
      <c r="J3" s="246"/>
      <c r="K3" s="128"/>
      <c r="L3" s="127"/>
      <c r="M3" s="129"/>
    </row>
    <row r="4" spans="1:16" ht="14.1" customHeight="1" outlineLevel="1">
      <c r="A4" s="2">
        <v>1</v>
      </c>
      <c r="C4" s="242" t="s">
        <v>7</v>
      </c>
      <c r="F4" s="78" t="s">
        <v>23</v>
      </c>
      <c r="G4" s="79" t="s">
        <v>70</v>
      </c>
      <c r="H4" s="78" t="s">
        <v>23</v>
      </c>
      <c r="I4" s="80" t="s">
        <v>70</v>
      </c>
      <c r="J4" s="81" t="s">
        <v>24</v>
      </c>
      <c r="K4" s="82" t="s">
        <v>70</v>
      </c>
    </row>
    <row r="5" spans="1:16" ht="14.1" customHeight="1" outlineLevel="1">
      <c r="A5" s="2">
        <v>1</v>
      </c>
      <c r="C5" s="242" t="s">
        <v>8</v>
      </c>
      <c r="D5" s="74" t="s">
        <v>21</v>
      </c>
      <c r="E5" s="75" t="s">
        <v>70</v>
      </c>
      <c r="F5" s="76" t="s">
        <v>22</v>
      </c>
      <c r="G5" s="77" t="s">
        <v>70</v>
      </c>
      <c r="H5" s="81" t="s">
        <v>24</v>
      </c>
      <c r="I5" s="82" t="s">
        <v>70</v>
      </c>
      <c r="J5" s="76" t="s">
        <v>22</v>
      </c>
      <c r="K5" s="77" t="s">
        <v>70</v>
      </c>
    </row>
    <row r="6" spans="1:16" ht="14.1" customHeight="1" outlineLevel="1">
      <c r="A6" s="2">
        <v>1</v>
      </c>
      <c r="C6" s="242" t="s">
        <v>9</v>
      </c>
      <c r="D6" s="344" t="s">
        <v>82</v>
      </c>
      <c r="E6" s="345" t="s">
        <v>70</v>
      </c>
      <c r="F6" s="73" t="s">
        <v>20</v>
      </c>
      <c r="G6" s="85" t="s">
        <v>70</v>
      </c>
      <c r="H6" s="90" t="s">
        <v>21</v>
      </c>
      <c r="I6" s="75" t="s">
        <v>70</v>
      </c>
      <c r="J6" s="83" t="s">
        <v>65</v>
      </c>
      <c r="K6" s="84" t="s">
        <v>76</v>
      </c>
    </row>
    <row r="7" spans="1:16" ht="14.1" customHeight="1" outlineLevel="1">
      <c r="A7" s="2">
        <v>1</v>
      </c>
      <c r="C7" s="242" t="s">
        <v>10</v>
      </c>
      <c r="D7" s="73" t="s">
        <v>20</v>
      </c>
      <c r="E7" s="114" t="s">
        <v>70</v>
      </c>
      <c r="G7" s="173"/>
      <c r="H7" s="174"/>
      <c r="I7" s="175"/>
      <c r="J7" s="73" t="s">
        <v>20</v>
      </c>
      <c r="K7" s="85" t="s">
        <v>70</v>
      </c>
      <c r="L7" s="176"/>
      <c r="M7" s="177"/>
    </row>
    <row r="8" spans="1:16" s="7" customFormat="1" ht="14.1" customHeight="1" outlineLevel="2">
      <c r="A8" s="20">
        <v>2</v>
      </c>
      <c r="B8" s="237">
        <v>2</v>
      </c>
      <c r="C8" s="238" t="s">
        <v>2</v>
      </c>
      <c r="D8" s="124" t="s">
        <v>3</v>
      </c>
      <c r="E8" s="125">
        <f>E2+7</f>
        <v>44247</v>
      </c>
      <c r="F8" s="124" t="s">
        <v>13</v>
      </c>
      <c r="G8" s="125">
        <f>E8+1</f>
        <v>44248</v>
      </c>
      <c r="H8" s="124" t="s">
        <v>4</v>
      </c>
      <c r="I8" s="125">
        <f>G8+1</f>
        <v>44249</v>
      </c>
      <c r="J8" s="124" t="s">
        <v>17</v>
      </c>
      <c r="K8" s="125">
        <f>I8+1</f>
        <v>44250</v>
      </c>
      <c r="L8" s="124" t="s">
        <v>6</v>
      </c>
      <c r="M8" s="126">
        <f>K8+1</f>
        <v>44251</v>
      </c>
    </row>
    <row r="9" spans="1:16" s="18" customFormat="1" ht="14.1" customHeight="1" outlineLevel="1">
      <c r="A9" s="44"/>
      <c r="B9" s="239"/>
      <c r="C9" s="240"/>
      <c r="D9" s="127"/>
      <c r="E9" s="128"/>
      <c r="F9" s="127"/>
      <c r="G9" s="128"/>
      <c r="H9" s="127"/>
      <c r="I9" s="128"/>
      <c r="J9" s="127"/>
      <c r="K9" s="128"/>
      <c r="L9" s="127"/>
      <c r="M9" s="129"/>
    </row>
    <row r="10" spans="1:16" ht="14.1" customHeight="1" outlineLevel="1">
      <c r="A10" s="2">
        <v>2</v>
      </c>
      <c r="C10" s="242" t="s">
        <v>7</v>
      </c>
      <c r="F10" s="78" t="s">
        <v>23</v>
      </c>
      <c r="G10" s="79" t="s">
        <v>70</v>
      </c>
      <c r="H10" s="78" t="s">
        <v>23</v>
      </c>
      <c r="I10" s="80" t="s">
        <v>70</v>
      </c>
      <c r="J10" s="81" t="s">
        <v>24</v>
      </c>
      <c r="K10" s="82" t="s">
        <v>70</v>
      </c>
    </row>
    <row r="11" spans="1:16" ht="14.1" customHeight="1" outlineLevel="1">
      <c r="A11" s="2">
        <v>2</v>
      </c>
      <c r="C11" s="242" t="s">
        <v>8</v>
      </c>
      <c r="D11" s="74" t="s">
        <v>21</v>
      </c>
      <c r="E11" s="75" t="s">
        <v>70</v>
      </c>
      <c r="F11" s="76" t="s">
        <v>22</v>
      </c>
      <c r="G11" s="77" t="s">
        <v>70</v>
      </c>
      <c r="H11" s="81" t="s">
        <v>24</v>
      </c>
      <c r="I11" s="82" t="s">
        <v>70</v>
      </c>
      <c r="J11" s="76" t="s">
        <v>22</v>
      </c>
      <c r="K11" s="77" t="s">
        <v>70</v>
      </c>
    </row>
    <row r="12" spans="1:16" ht="14.1" customHeight="1" outlineLevel="1">
      <c r="A12" s="2">
        <v>2</v>
      </c>
      <c r="C12" s="242" t="s">
        <v>9</v>
      </c>
      <c r="D12" s="344" t="s">
        <v>82</v>
      </c>
      <c r="E12" s="345" t="s">
        <v>70</v>
      </c>
      <c r="F12" s="73" t="s">
        <v>20</v>
      </c>
      <c r="G12" s="85" t="s">
        <v>70</v>
      </c>
      <c r="H12" s="90" t="s">
        <v>21</v>
      </c>
      <c r="I12" s="75" t="s">
        <v>70</v>
      </c>
      <c r="J12" s="83" t="s">
        <v>65</v>
      </c>
      <c r="K12" s="84" t="s">
        <v>76</v>
      </c>
    </row>
    <row r="13" spans="1:16" ht="14.1" customHeight="1" outlineLevel="1">
      <c r="A13" s="2">
        <v>2</v>
      </c>
      <c r="C13" s="242" t="s">
        <v>10</v>
      </c>
      <c r="D13" s="73" t="s">
        <v>20</v>
      </c>
      <c r="E13" s="114" t="s">
        <v>70</v>
      </c>
      <c r="G13" s="173"/>
      <c r="H13" s="174"/>
      <c r="I13" s="175"/>
      <c r="J13" s="73" t="s">
        <v>20</v>
      </c>
      <c r="K13" s="85" t="s">
        <v>70</v>
      </c>
      <c r="L13" s="176"/>
      <c r="M13" s="177"/>
    </row>
    <row r="14" spans="1:16" s="7" customFormat="1" ht="14.1" customHeight="1" outlineLevel="2">
      <c r="A14" s="20">
        <v>3</v>
      </c>
      <c r="B14" s="237">
        <v>3</v>
      </c>
      <c r="C14" s="238" t="s">
        <v>2</v>
      </c>
      <c r="D14" s="124" t="s">
        <v>3</v>
      </c>
      <c r="E14" s="125">
        <f>E8+7</f>
        <v>44254</v>
      </c>
      <c r="F14" s="124" t="s">
        <v>13</v>
      </c>
      <c r="G14" s="125">
        <f>E14+1</f>
        <v>44255</v>
      </c>
      <c r="H14" s="124" t="s">
        <v>4</v>
      </c>
      <c r="I14" s="125">
        <f>G14+1</f>
        <v>44256</v>
      </c>
      <c r="J14" s="124" t="s">
        <v>17</v>
      </c>
      <c r="K14" s="125">
        <f>I14+1</f>
        <v>44257</v>
      </c>
      <c r="L14" s="124" t="s">
        <v>6</v>
      </c>
      <c r="M14" s="126">
        <f>K14+1</f>
        <v>44258</v>
      </c>
      <c r="P14" s="41"/>
    </row>
    <row r="15" spans="1:16" s="18" customFormat="1" ht="14.1" customHeight="1" outlineLevel="1">
      <c r="A15" s="44"/>
      <c r="B15" s="239"/>
      <c r="C15" s="240"/>
      <c r="D15" s="127"/>
      <c r="E15" s="128"/>
      <c r="F15" s="127"/>
      <c r="G15" s="128"/>
      <c r="H15" s="127"/>
      <c r="I15" s="128"/>
      <c r="J15" s="127"/>
      <c r="K15" s="128"/>
      <c r="L15" s="127"/>
      <c r="M15" s="129"/>
      <c r="P15" s="50"/>
    </row>
    <row r="16" spans="1:16" ht="14.1" customHeight="1" outlineLevel="1">
      <c r="A16" s="2">
        <v>3</v>
      </c>
      <c r="C16" s="242" t="s">
        <v>7</v>
      </c>
      <c r="D16" s="116"/>
      <c r="E16" s="121"/>
      <c r="F16" s="78" t="s">
        <v>23</v>
      </c>
      <c r="G16" s="79" t="s">
        <v>70</v>
      </c>
      <c r="H16" s="78" t="s">
        <v>23</v>
      </c>
      <c r="I16" s="80" t="s">
        <v>70</v>
      </c>
      <c r="J16" s="81" t="s">
        <v>24</v>
      </c>
      <c r="K16" s="82" t="s">
        <v>70</v>
      </c>
      <c r="P16" s="4"/>
    </row>
    <row r="17" spans="1:17" ht="14.1" customHeight="1" outlineLevel="1">
      <c r="A17" s="2">
        <v>3</v>
      </c>
      <c r="C17" s="242" t="s">
        <v>8</v>
      </c>
      <c r="D17" s="117" t="s">
        <v>18</v>
      </c>
      <c r="E17" s="121"/>
      <c r="F17" s="76" t="s">
        <v>22</v>
      </c>
      <c r="G17" s="77" t="s">
        <v>70</v>
      </c>
      <c r="H17" s="81" t="s">
        <v>24</v>
      </c>
      <c r="I17" s="82" t="s">
        <v>70</v>
      </c>
      <c r="J17" s="76" t="s">
        <v>22</v>
      </c>
      <c r="K17" s="77" t="s">
        <v>70</v>
      </c>
      <c r="O17" s="30"/>
      <c r="P17" s="5"/>
    </row>
    <row r="18" spans="1:17" ht="14.1" customHeight="1" outlineLevel="1">
      <c r="A18" s="2">
        <v>3</v>
      </c>
      <c r="C18" s="242" t="s">
        <v>9</v>
      </c>
      <c r="D18" s="118"/>
      <c r="E18" s="121"/>
      <c r="F18" s="73" t="s">
        <v>20</v>
      </c>
      <c r="G18" s="85" t="s">
        <v>70</v>
      </c>
      <c r="H18" s="90" t="s">
        <v>21</v>
      </c>
      <c r="I18" s="75" t="s">
        <v>70</v>
      </c>
      <c r="J18" s="83" t="s">
        <v>65</v>
      </c>
      <c r="K18" s="84" t="s">
        <v>76</v>
      </c>
      <c r="O18" s="30"/>
      <c r="P18" s="5"/>
    </row>
    <row r="19" spans="1:17" ht="14.1" customHeight="1" outlineLevel="1">
      <c r="A19" s="2">
        <v>3</v>
      </c>
      <c r="C19" s="242" t="s">
        <v>10</v>
      </c>
      <c r="D19" s="118"/>
      <c r="E19" s="121"/>
      <c r="G19" s="173"/>
      <c r="H19" s="174"/>
      <c r="I19" s="175"/>
      <c r="J19" s="73" t="s">
        <v>20</v>
      </c>
      <c r="K19" s="85" t="s">
        <v>70</v>
      </c>
      <c r="L19" s="176"/>
      <c r="M19" s="177"/>
      <c r="O19" s="39"/>
      <c r="P19" s="40"/>
    </row>
    <row r="20" spans="1:17" s="7" customFormat="1" ht="14.1" customHeight="1" outlineLevel="2">
      <c r="A20" s="20">
        <v>4</v>
      </c>
      <c r="B20" s="237">
        <v>4</v>
      </c>
      <c r="C20" s="238" t="s">
        <v>2</v>
      </c>
      <c r="D20" s="124" t="s">
        <v>3</v>
      </c>
      <c r="E20" s="125">
        <f>E14+7</f>
        <v>44261</v>
      </c>
      <c r="F20" s="124" t="s">
        <v>13</v>
      </c>
      <c r="G20" s="125">
        <f>E20+1</f>
        <v>44262</v>
      </c>
      <c r="H20" s="124" t="s">
        <v>4</v>
      </c>
      <c r="I20" s="125">
        <f>G20+1</f>
        <v>44263</v>
      </c>
      <c r="J20" s="124" t="s">
        <v>17</v>
      </c>
      <c r="K20" s="125">
        <f>I20+1</f>
        <v>44264</v>
      </c>
      <c r="L20" s="124" t="s">
        <v>6</v>
      </c>
      <c r="M20" s="126">
        <f>K20+1</f>
        <v>44265</v>
      </c>
      <c r="O20" s="30"/>
      <c r="P20" s="5"/>
      <c r="Q20" s="42"/>
    </row>
    <row r="21" spans="1:17" s="18" customFormat="1" ht="14.1" customHeight="1" outlineLevel="1">
      <c r="A21" s="44"/>
      <c r="B21" s="239"/>
      <c r="C21" s="240"/>
      <c r="D21" s="127"/>
      <c r="E21" s="128"/>
      <c r="F21" s="127"/>
      <c r="G21" s="128"/>
      <c r="H21" s="127"/>
      <c r="I21" s="128"/>
      <c r="J21" s="127"/>
      <c r="K21" s="128"/>
      <c r="L21" s="127"/>
      <c r="M21" s="129"/>
      <c r="O21" s="30"/>
      <c r="P21" s="5"/>
      <c r="Q21" s="50"/>
    </row>
    <row r="22" spans="1:17" ht="14.1" customHeight="1" outlineLevel="1">
      <c r="A22" s="2">
        <v>4</v>
      </c>
      <c r="C22" s="242" t="s">
        <v>7</v>
      </c>
      <c r="F22" s="78" t="s">
        <v>23</v>
      </c>
      <c r="G22" s="79" t="s">
        <v>70</v>
      </c>
      <c r="H22" s="78" t="s">
        <v>23</v>
      </c>
      <c r="I22" s="80" t="s">
        <v>70</v>
      </c>
      <c r="J22" s="81" t="s">
        <v>24</v>
      </c>
      <c r="K22" s="82" t="s">
        <v>70</v>
      </c>
      <c r="O22" s="26"/>
      <c r="P22" s="25"/>
      <c r="Q22" s="16"/>
    </row>
    <row r="23" spans="1:17" ht="14.1" customHeight="1" outlineLevel="1">
      <c r="A23" s="2">
        <v>4</v>
      </c>
      <c r="C23" s="242" t="s">
        <v>8</v>
      </c>
      <c r="D23" s="74" t="s">
        <v>21</v>
      </c>
      <c r="E23" s="75" t="s">
        <v>70</v>
      </c>
      <c r="F23" s="76" t="s">
        <v>22</v>
      </c>
      <c r="G23" s="77" t="s">
        <v>70</v>
      </c>
      <c r="H23" s="81" t="s">
        <v>24</v>
      </c>
      <c r="I23" s="82" t="s">
        <v>70</v>
      </c>
      <c r="J23" s="76" t="s">
        <v>22</v>
      </c>
      <c r="K23" s="77" t="s">
        <v>70</v>
      </c>
      <c r="O23" s="26"/>
      <c r="P23" s="25"/>
      <c r="Q23" s="16"/>
    </row>
    <row r="24" spans="1:17" ht="14.1" customHeight="1" outlineLevel="1">
      <c r="A24" s="2">
        <v>4</v>
      </c>
      <c r="C24" s="242" t="s">
        <v>9</v>
      </c>
      <c r="D24" s="344" t="s">
        <v>82</v>
      </c>
      <c r="E24" s="345" t="s">
        <v>70</v>
      </c>
      <c r="F24" s="73" t="s">
        <v>20</v>
      </c>
      <c r="G24" s="85" t="s">
        <v>70</v>
      </c>
      <c r="H24" s="90" t="s">
        <v>21</v>
      </c>
      <c r="I24" s="75" t="s">
        <v>70</v>
      </c>
      <c r="J24" s="83" t="s">
        <v>65</v>
      </c>
      <c r="K24" s="84" t="s">
        <v>76</v>
      </c>
      <c r="O24" s="26"/>
      <c r="P24" s="25"/>
      <c r="Q24" s="16"/>
    </row>
    <row r="25" spans="1:17" ht="14.1" customHeight="1" outlineLevel="1">
      <c r="A25" s="2">
        <v>4</v>
      </c>
      <c r="C25" s="242" t="s">
        <v>10</v>
      </c>
      <c r="D25" s="73" t="s">
        <v>20</v>
      </c>
      <c r="E25" s="114" t="s">
        <v>70</v>
      </c>
      <c r="F25" s="169" t="s">
        <v>68</v>
      </c>
      <c r="G25" s="170" t="s">
        <v>70</v>
      </c>
      <c r="H25" s="174"/>
      <c r="I25" s="175"/>
      <c r="J25" s="73" t="s">
        <v>20</v>
      </c>
      <c r="K25" s="85" t="s">
        <v>70</v>
      </c>
      <c r="L25" s="176"/>
      <c r="M25" s="177"/>
      <c r="O25" s="26"/>
      <c r="P25" s="25"/>
      <c r="Q25" s="43"/>
    </row>
    <row r="26" spans="1:17" s="7" customFormat="1" ht="14.1" customHeight="1" outlineLevel="2">
      <c r="A26" s="20">
        <v>5</v>
      </c>
      <c r="B26" s="237">
        <v>5</v>
      </c>
      <c r="C26" s="238" t="s">
        <v>2</v>
      </c>
      <c r="D26" s="124" t="s">
        <v>3</v>
      </c>
      <c r="E26" s="125">
        <f>E20+7</f>
        <v>44268</v>
      </c>
      <c r="F26" s="124" t="s">
        <v>13</v>
      </c>
      <c r="G26" s="125">
        <f>E26+1</f>
        <v>44269</v>
      </c>
      <c r="H26" s="124" t="s">
        <v>4</v>
      </c>
      <c r="I26" s="125">
        <f>G26+1</f>
        <v>44270</v>
      </c>
      <c r="J26" s="124" t="s">
        <v>17</v>
      </c>
      <c r="K26" s="125">
        <f>I26+1</f>
        <v>44271</v>
      </c>
      <c r="L26" s="124" t="s">
        <v>6</v>
      </c>
      <c r="M26" s="126">
        <f>K26+1</f>
        <v>44272</v>
      </c>
    </row>
    <row r="27" spans="1:17" s="18" customFormat="1" ht="14.1" customHeight="1" outlineLevel="1">
      <c r="A27" s="44"/>
      <c r="B27" s="239"/>
      <c r="C27" s="240"/>
      <c r="D27" s="127"/>
      <c r="E27" s="128"/>
      <c r="F27" s="127"/>
      <c r="G27" s="128"/>
      <c r="H27" s="127"/>
      <c r="I27" s="128"/>
      <c r="J27" s="127"/>
      <c r="K27" s="128"/>
      <c r="L27" s="127"/>
      <c r="M27" s="129"/>
    </row>
    <row r="28" spans="1:17" ht="14.1" customHeight="1" outlineLevel="1">
      <c r="A28" s="2">
        <v>5</v>
      </c>
      <c r="C28" s="242" t="s">
        <v>7</v>
      </c>
      <c r="F28" s="78" t="s">
        <v>23</v>
      </c>
      <c r="G28" s="79" t="s">
        <v>70</v>
      </c>
      <c r="H28" s="78" t="s">
        <v>23</v>
      </c>
      <c r="I28" s="80" t="s">
        <v>70</v>
      </c>
      <c r="J28" s="81" t="s">
        <v>24</v>
      </c>
      <c r="K28" s="82" t="s">
        <v>70</v>
      </c>
    </row>
    <row r="29" spans="1:17" ht="14.1" customHeight="1" outlineLevel="1">
      <c r="A29" s="2">
        <v>5</v>
      </c>
      <c r="C29" s="242" t="s">
        <v>8</v>
      </c>
      <c r="D29" s="74" t="s">
        <v>21</v>
      </c>
      <c r="E29" s="75" t="s">
        <v>70</v>
      </c>
      <c r="F29" s="76" t="s">
        <v>22</v>
      </c>
      <c r="G29" s="77" t="s">
        <v>70</v>
      </c>
      <c r="H29" s="81" t="s">
        <v>24</v>
      </c>
      <c r="I29" s="82" t="s">
        <v>70</v>
      </c>
      <c r="J29" s="76" t="s">
        <v>22</v>
      </c>
      <c r="K29" s="77" t="s">
        <v>70</v>
      </c>
    </row>
    <row r="30" spans="1:17" ht="14.1" customHeight="1" outlineLevel="1">
      <c r="A30" s="2">
        <v>5</v>
      </c>
      <c r="C30" s="242" t="s">
        <v>9</v>
      </c>
      <c r="D30" s="344" t="s">
        <v>82</v>
      </c>
      <c r="E30" s="345" t="s">
        <v>70</v>
      </c>
      <c r="F30" s="73" t="s">
        <v>20</v>
      </c>
      <c r="G30" s="85" t="s">
        <v>70</v>
      </c>
      <c r="H30" s="90" t="s">
        <v>21</v>
      </c>
      <c r="I30" s="75" t="s">
        <v>70</v>
      </c>
      <c r="J30" s="83" t="s">
        <v>65</v>
      </c>
      <c r="K30" s="84" t="s">
        <v>76</v>
      </c>
    </row>
    <row r="31" spans="1:17" ht="14.1" customHeight="1" outlineLevel="1">
      <c r="A31" s="2">
        <v>5</v>
      </c>
      <c r="C31" s="242" t="s">
        <v>10</v>
      </c>
      <c r="D31" s="73" t="s">
        <v>20</v>
      </c>
      <c r="E31" s="114" t="s">
        <v>70</v>
      </c>
      <c r="F31" s="169" t="s">
        <v>68</v>
      </c>
      <c r="G31" s="170" t="s">
        <v>70</v>
      </c>
      <c r="H31" s="174"/>
      <c r="I31" s="175"/>
      <c r="J31" s="73" t="s">
        <v>20</v>
      </c>
      <c r="K31" s="85" t="s">
        <v>70</v>
      </c>
      <c r="L31" s="176"/>
      <c r="M31" s="177"/>
    </row>
    <row r="32" spans="1:17" s="7" customFormat="1" ht="14.1" customHeight="1" outlineLevel="2">
      <c r="A32" s="20">
        <v>6</v>
      </c>
      <c r="B32" s="237">
        <v>6</v>
      </c>
      <c r="C32" s="238" t="s">
        <v>2</v>
      </c>
      <c r="D32" s="124" t="s">
        <v>3</v>
      </c>
      <c r="E32" s="125">
        <f>E26+7</f>
        <v>44275</v>
      </c>
      <c r="F32" s="124" t="s">
        <v>13</v>
      </c>
      <c r="G32" s="125">
        <f>E32+1</f>
        <v>44276</v>
      </c>
      <c r="H32" s="124" t="s">
        <v>4</v>
      </c>
      <c r="I32" s="125">
        <f>G32+1</f>
        <v>44277</v>
      </c>
      <c r="J32" s="124" t="s">
        <v>17</v>
      </c>
      <c r="K32" s="125">
        <f>I32+1</f>
        <v>44278</v>
      </c>
      <c r="L32" s="124" t="s">
        <v>6</v>
      </c>
      <c r="M32" s="126">
        <f>K32+1</f>
        <v>44279</v>
      </c>
    </row>
    <row r="33" spans="1:16" s="18" customFormat="1" ht="14.1" customHeight="1" outlineLevel="1">
      <c r="A33" s="44"/>
      <c r="B33" s="239"/>
      <c r="C33" s="240"/>
      <c r="D33" s="127"/>
      <c r="E33" s="128"/>
      <c r="F33" s="127"/>
      <c r="G33" s="128"/>
      <c r="H33" s="127"/>
      <c r="I33" s="128"/>
      <c r="J33" s="127"/>
      <c r="K33" s="128"/>
      <c r="L33" s="127"/>
      <c r="M33" s="129"/>
    </row>
    <row r="34" spans="1:16" ht="14.1" customHeight="1" outlineLevel="1">
      <c r="A34" s="2">
        <v>6</v>
      </c>
      <c r="C34" s="242" t="s">
        <v>7</v>
      </c>
      <c r="F34" s="78" t="s">
        <v>23</v>
      </c>
      <c r="G34" s="79" t="s">
        <v>70</v>
      </c>
      <c r="H34" s="78" t="s">
        <v>23</v>
      </c>
      <c r="I34" s="80" t="s">
        <v>70</v>
      </c>
      <c r="J34" s="81" t="s">
        <v>24</v>
      </c>
      <c r="K34" s="82" t="s">
        <v>70</v>
      </c>
      <c r="O34" s="6"/>
      <c r="P34" s="16"/>
    </row>
    <row r="35" spans="1:16" ht="14.1" customHeight="1" outlineLevel="1">
      <c r="A35" s="2">
        <v>6</v>
      </c>
      <c r="C35" s="242" t="s">
        <v>8</v>
      </c>
      <c r="D35" s="74" t="s">
        <v>21</v>
      </c>
      <c r="E35" s="75" t="s">
        <v>70</v>
      </c>
      <c r="F35" s="76" t="s">
        <v>22</v>
      </c>
      <c r="G35" s="77" t="s">
        <v>70</v>
      </c>
      <c r="H35" s="81" t="s">
        <v>24</v>
      </c>
      <c r="I35" s="82" t="s">
        <v>70</v>
      </c>
      <c r="J35" s="76" t="s">
        <v>22</v>
      </c>
      <c r="K35" s="77" t="s">
        <v>70</v>
      </c>
      <c r="O35" s="6"/>
      <c r="P35" s="16"/>
    </row>
    <row r="36" spans="1:16" ht="14.1" customHeight="1" outlineLevel="1">
      <c r="A36" s="2">
        <v>6</v>
      </c>
      <c r="C36" s="242" t="s">
        <v>9</v>
      </c>
      <c r="D36" s="344" t="s">
        <v>82</v>
      </c>
      <c r="E36" s="345" t="s">
        <v>70</v>
      </c>
      <c r="F36" s="73" t="s">
        <v>20</v>
      </c>
      <c r="G36" s="85" t="s">
        <v>70</v>
      </c>
      <c r="H36" s="90" t="s">
        <v>21</v>
      </c>
      <c r="I36" s="75" t="s">
        <v>70</v>
      </c>
      <c r="J36" s="83" t="s">
        <v>65</v>
      </c>
      <c r="K36" s="84" t="s">
        <v>76</v>
      </c>
      <c r="O36" s="6"/>
      <c r="P36" s="16"/>
    </row>
    <row r="37" spans="1:16" ht="14.1" customHeight="1" outlineLevel="1">
      <c r="A37" s="2">
        <v>6</v>
      </c>
      <c r="C37" s="242" t="s">
        <v>10</v>
      </c>
      <c r="D37" s="73" t="s">
        <v>20</v>
      </c>
      <c r="E37" s="114" t="s">
        <v>70</v>
      </c>
      <c r="F37" s="169" t="s">
        <v>68</v>
      </c>
      <c r="G37" s="170" t="s">
        <v>70</v>
      </c>
      <c r="J37" s="171" t="s">
        <v>20</v>
      </c>
      <c r="K37" s="85" t="s">
        <v>70</v>
      </c>
      <c r="L37" s="176"/>
      <c r="M37" s="177"/>
    </row>
    <row r="38" spans="1:16" s="7" customFormat="1" ht="14.1" customHeight="1" outlineLevel="2">
      <c r="A38" s="20">
        <v>7</v>
      </c>
      <c r="B38" s="237">
        <v>7</v>
      </c>
      <c r="C38" s="238" t="s">
        <v>2</v>
      </c>
      <c r="D38" s="124" t="s">
        <v>3</v>
      </c>
      <c r="E38" s="125">
        <f>E32+7</f>
        <v>44282</v>
      </c>
      <c r="F38" s="124" t="s">
        <v>13</v>
      </c>
      <c r="G38" s="125">
        <f>E38+1</f>
        <v>44283</v>
      </c>
      <c r="H38" s="124" t="s">
        <v>4</v>
      </c>
      <c r="I38" s="125">
        <f>G38+1</f>
        <v>44284</v>
      </c>
      <c r="J38" s="124" t="s">
        <v>17</v>
      </c>
      <c r="K38" s="125">
        <f>I38+1</f>
        <v>44285</v>
      </c>
      <c r="L38" s="124" t="s">
        <v>6</v>
      </c>
      <c r="M38" s="126">
        <f>K38+1</f>
        <v>44286</v>
      </c>
    </row>
    <row r="39" spans="1:16" s="18" customFormat="1" ht="14.1" customHeight="1" outlineLevel="1">
      <c r="A39" s="44"/>
      <c r="B39" s="239"/>
      <c r="C39" s="240"/>
      <c r="D39" s="127"/>
      <c r="E39" s="128"/>
      <c r="F39" s="127"/>
      <c r="G39" s="128"/>
      <c r="H39" s="127"/>
      <c r="I39" s="128"/>
      <c r="J39" s="127"/>
      <c r="K39" s="128"/>
      <c r="L39" s="127"/>
      <c r="M39" s="129"/>
    </row>
    <row r="40" spans="1:16" ht="14.1" customHeight="1" outlineLevel="1">
      <c r="A40" s="2">
        <v>7</v>
      </c>
      <c r="C40" s="242" t="s">
        <v>7</v>
      </c>
      <c r="F40" s="88" t="s">
        <v>23</v>
      </c>
      <c r="G40" s="79" t="s">
        <v>70</v>
      </c>
      <c r="H40" s="88" t="s">
        <v>23</v>
      </c>
      <c r="I40" s="80" t="s">
        <v>70</v>
      </c>
      <c r="J40" s="89" t="s">
        <v>24</v>
      </c>
      <c r="K40" s="82" t="s">
        <v>70</v>
      </c>
    </row>
    <row r="41" spans="1:16" ht="14.1" customHeight="1" outlineLevel="1">
      <c r="A41" s="2">
        <v>7</v>
      </c>
      <c r="C41" s="242" t="s">
        <v>8</v>
      </c>
      <c r="D41" s="90" t="s">
        <v>21</v>
      </c>
      <c r="E41" s="75" t="s">
        <v>70</v>
      </c>
      <c r="F41" s="76" t="s">
        <v>22</v>
      </c>
      <c r="G41" s="77" t="s">
        <v>70</v>
      </c>
      <c r="H41" s="89" t="s">
        <v>24</v>
      </c>
      <c r="I41" s="82" t="s">
        <v>70</v>
      </c>
      <c r="J41" s="76" t="s">
        <v>22</v>
      </c>
      <c r="K41" s="77" t="s">
        <v>70</v>
      </c>
    </row>
    <row r="42" spans="1:16" ht="14.1" customHeight="1" outlineLevel="1">
      <c r="A42" s="2">
        <v>7</v>
      </c>
      <c r="C42" s="242" t="s">
        <v>9</v>
      </c>
      <c r="D42" s="344" t="s">
        <v>82</v>
      </c>
      <c r="E42" s="345" t="s">
        <v>70</v>
      </c>
      <c r="F42" s="172" t="s">
        <v>20</v>
      </c>
      <c r="G42" s="85" t="s">
        <v>70</v>
      </c>
      <c r="H42" s="90" t="s">
        <v>21</v>
      </c>
      <c r="I42" s="75" t="s">
        <v>70</v>
      </c>
      <c r="J42" s="83" t="s">
        <v>65</v>
      </c>
      <c r="K42" s="84" t="s">
        <v>76</v>
      </c>
    </row>
    <row r="43" spans="1:16" ht="14.1" customHeight="1" outlineLevel="1">
      <c r="A43" s="2">
        <v>7</v>
      </c>
      <c r="C43" s="242" t="s">
        <v>10</v>
      </c>
      <c r="D43" s="102" t="s">
        <v>20</v>
      </c>
      <c r="E43" s="115" t="s">
        <v>70</v>
      </c>
      <c r="F43" s="169" t="s">
        <v>68</v>
      </c>
      <c r="G43" s="170" t="s">
        <v>70</v>
      </c>
      <c r="H43" s="130"/>
      <c r="I43" s="131"/>
      <c r="J43" s="102" t="s">
        <v>20</v>
      </c>
      <c r="K43" s="104" t="s">
        <v>70</v>
      </c>
      <c r="L43" s="178"/>
      <c r="M43" s="131"/>
    </row>
    <row r="44" spans="1:16" s="7" customFormat="1" ht="14.1" customHeight="1" outlineLevel="2">
      <c r="A44" s="20">
        <v>8</v>
      </c>
      <c r="B44" s="237">
        <v>8</v>
      </c>
      <c r="C44" s="238" t="s">
        <v>2</v>
      </c>
      <c r="D44" s="124" t="s">
        <v>3</v>
      </c>
      <c r="E44" s="125">
        <f>E38+7</f>
        <v>44289</v>
      </c>
      <c r="F44" s="124" t="s">
        <v>13</v>
      </c>
      <c r="G44" s="125">
        <f>E44+1</f>
        <v>44290</v>
      </c>
      <c r="H44" s="124" t="s">
        <v>4</v>
      </c>
      <c r="I44" s="125">
        <f>G44+1</f>
        <v>44291</v>
      </c>
      <c r="J44" s="124" t="s">
        <v>17</v>
      </c>
      <c r="K44" s="125">
        <f>I44+1</f>
        <v>44292</v>
      </c>
      <c r="L44" s="124" t="s">
        <v>6</v>
      </c>
      <c r="M44" s="126">
        <f>K44+1</f>
        <v>44293</v>
      </c>
      <c r="O44" s="30"/>
      <c r="P44" s="5"/>
    </row>
    <row r="45" spans="1:16" s="18" customFormat="1" ht="14.1" customHeight="1" outlineLevel="1">
      <c r="A45" s="44"/>
      <c r="B45" s="239"/>
      <c r="C45" s="240"/>
      <c r="D45" s="127"/>
      <c r="E45" s="128"/>
      <c r="F45" s="127"/>
      <c r="G45" s="128"/>
      <c r="H45" s="127"/>
      <c r="I45" s="128"/>
      <c r="J45" s="127"/>
      <c r="K45" s="128"/>
      <c r="L45" s="127"/>
      <c r="M45" s="129"/>
      <c r="O45" s="30"/>
      <c r="P45" s="5"/>
    </row>
    <row r="46" spans="1:16" ht="14.1" customHeight="1" outlineLevel="1">
      <c r="A46" s="2">
        <v>8</v>
      </c>
      <c r="C46" s="242" t="s">
        <v>7</v>
      </c>
      <c r="F46" s="88" t="s">
        <v>23</v>
      </c>
      <c r="G46" s="79" t="s">
        <v>70</v>
      </c>
      <c r="H46" s="88" t="s">
        <v>23</v>
      </c>
      <c r="I46" s="80" t="s">
        <v>70</v>
      </c>
      <c r="J46" s="89" t="s">
        <v>24</v>
      </c>
      <c r="K46" s="82" t="s">
        <v>70</v>
      </c>
      <c r="O46" s="30"/>
      <c r="P46" s="5"/>
    </row>
    <row r="47" spans="1:16" ht="14.1" customHeight="1" outlineLevel="1">
      <c r="A47" s="2">
        <v>8</v>
      </c>
      <c r="C47" s="242" t="s">
        <v>8</v>
      </c>
      <c r="D47" s="90" t="s">
        <v>21</v>
      </c>
      <c r="E47" s="75" t="s">
        <v>70</v>
      </c>
      <c r="F47" s="76" t="s">
        <v>22</v>
      </c>
      <c r="G47" s="77" t="s">
        <v>70</v>
      </c>
      <c r="H47" s="89" t="s">
        <v>24</v>
      </c>
      <c r="I47" s="82" t="s">
        <v>70</v>
      </c>
      <c r="J47" s="76" t="s">
        <v>22</v>
      </c>
      <c r="K47" s="77" t="s">
        <v>70</v>
      </c>
      <c r="O47" s="30"/>
      <c r="P47" s="5"/>
    </row>
    <row r="48" spans="1:16" ht="14.1" customHeight="1" outlineLevel="1">
      <c r="A48" s="2">
        <v>8</v>
      </c>
      <c r="C48" s="242" t="s">
        <v>9</v>
      </c>
      <c r="D48" s="344" t="s">
        <v>82</v>
      </c>
      <c r="E48" s="345" t="s">
        <v>70</v>
      </c>
      <c r="F48" s="87" t="s">
        <v>20</v>
      </c>
      <c r="G48" s="85" t="s">
        <v>70</v>
      </c>
      <c r="H48" s="90" t="s">
        <v>21</v>
      </c>
      <c r="I48" s="75" t="s">
        <v>70</v>
      </c>
      <c r="J48" s="83" t="s">
        <v>65</v>
      </c>
      <c r="K48" s="84" t="s">
        <v>76</v>
      </c>
      <c r="O48" s="30"/>
      <c r="P48" s="5"/>
    </row>
    <row r="49" spans="1:18" ht="14.1" customHeight="1" outlineLevel="1">
      <c r="A49" s="2">
        <v>8</v>
      </c>
      <c r="C49" s="242" t="s">
        <v>10</v>
      </c>
      <c r="D49" s="102" t="s">
        <v>20</v>
      </c>
      <c r="E49" s="115" t="s">
        <v>70</v>
      </c>
      <c r="F49" s="169" t="s">
        <v>68</v>
      </c>
      <c r="G49" s="170" t="s">
        <v>70</v>
      </c>
      <c r="H49" s="130"/>
      <c r="I49" s="131"/>
      <c r="J49" s="102" t="s">
        <v>20</v>
      </c>
      <c r="K49" s="104" t="s">
        <v>70</v>
      </c>
      <c r="L49" s="178"/>
      <c r="M49" s="131"/>
    </row>
    <row r="50" spans="1:18" s="7" customFormat="1" ht="14.1" customHeight="1" outlineLevel="2">
      <c r="A50" s="20">
        <v>9</v>
      </c>
      <c r="B50" s="237">
        <v>0</v>
      </c>
      <c r="C50" s="238" t="s">
        <v>2</v>
      </c>
      <c r="D50" s="124" t="s">
        <v>3</v>
      </c>
      <c r="E50" s="125">
        <f>E44+7</f>
        <v>44296</v>
      </c>
      <c r="F50" s="124" t="s">
        <v>13</v>
      </c>
      <c r="G50" s="125">
        <f>E50+1</f>
        <v>44297</v>
      </c>
      <c r="H50" s="124" t="s">
        <v>4</v>
      </c>
      <c r="I50" s="125">
        <f>G50+1</f>
        <v>44298</v>
      </c>
      <c r="J50" s="124" t="s">
        <v>17</v>
      </c>
      <c r="K50" s="125">
        <f>I50+1</f>
        <v>44299</v>
      </c>
      <c r="L50" s="200" t="s">
        <v>6</v>
      </c>
      <c r="M50" s="125">
        <f>K50+1</f>
        <v>44300</v>
      </c>
    </row>
    <row r="51" spans="1:18" s="18" customFormat="1" ht="14.1" customHeight="1" outlineLevel="1">
      <c r="A51" s="44"/>
      <c r="B51" s="239"/>
      <c r="C51" s="240"/>
      <c r="D51" s="127"/>
      <c r="E51" s="128"/>
      <c r="F51" s="127"/>
      <c r="G51" s="128"/>
      <c r="H51" s="127"/>
      <c r="I51" s="128"/>
      <c r="J51" s="127"/>
      <c r="K51" s="128"/>
      <c r="L51" s="201"/>
      <c r="M51" s="128"/>
    </row>
    <row r="52" spans="1:18" ht="14.1" customHeight="1" outlineLevel="1">
      <c r="A52" s="2">
        <v>9</v>
      </c>
      <c r="C52" s="242" t="s">
        <v>7</v>
      </c>
      <c r="D52" s="116"/>
      <c r="E52" s="121"/>
      <c r="F52" s="116"/>
      <c r="G52" s="121"/>
      <c r="H52" s="116"/>
      <c r="I52" s="121"/>
      <c r="J52" s="116"/>
      <c r="K52" s="121"/>
      <c r="L52" s="116"/>
      <c r="M52" s="132"/>
    </row>
    <row r="53" spans="1:18" ht="14.1" customHeight="1" outlineLevel="1">
      <c r="A53" s="2">
        <v>9</v>
      </c>
      <c r="C53" s="242" t="s">
        <v>8</v>
      </c>
      <c r="D53" s="117" t="s">
        <v>18</v>
      </c>
      <c r="E53" s="121"/>
      <c r="F53" s="117" t="s">
        <v>18</v>
      </c>
      <c r="G53" s="121"/>
      <c r="H53" s="117" t="s">
        <v>18</v>
      </c>
      <c r="I53" s="121"/>
      <c r="J53" s="117" t="s">
        <v>18</v>
      </c>
      <c r="K53" s="121"/>
      <c r="L53" s="117" t="s">
        <v>18</v>
      </c>
      <c r="M53" s="132"/>
    </row>
    <row r="54" spans="1:18" ht="14.1" customHeight="1" outlineLevel="1">
      <c r="A54" s="2">
        <v>9</v>
      </c>
      <c r="C54" s="242" t="s">
        <v>9</v>
      </c>
      <c r="D54" s="118"/>
      <c r="E54" s="121"/>
      <c r="F54" s="118"/>
      <c r="G54" s="121"/>
      <c r="H54" s="118"/>
      <c r="I54" s="121"/>
      <c r="J54" s="118"/>
      <c r="K54" s="121"/>
      <c r="L54" s="118"/>
      <c r="M54" s="132"/>
    </row>
    <row r="55" spans="1:18" ht="14.1" customHeight="1" outlineLevel="1">
      <c r="A55" s="2">
        <v>9</v>
      </c>
      <c r="B55" s="243"/>
      <c r="C55" s="244" t="s">
        <v>10</v>
      </c>
      <c r="D55" s="118"/>
      <c r="E55" s="121"/>
      <c r="F55" s="118"/>
      <c r="G55" s="121"/>
      <c r="H55" s="118"/>
      <c r="I55" s="121"/>
      <c r="J55" s="118"/>
      <c r="K55" s="121"/>
      <c r="L55" s="118"/>
      <c r="M55" s="132"/>
    </row>
    <row r="56" spans="1:18" s="7" customFormat="1" ht="14.1" customHeight="1" outlineLevel="2">
      <c r="A56" s="20">
        <v>10</v>
      </c>
      <c r="B56" s="237">
        <v>0</v>
      </c>
      <c r="C56" s="238" t="s">
        <v>2</v>
      </c>
      <c r="D56" s="124" t="s">
        <v>3</v>
      </c>
      <c r="E56" s="125">
        <f>E50+7</f>
        <v>44303</v>
      </c>
      <c r="F56" s="124" t="s">
        <v>13</v>
      </c>
      <c r="G56" s="125">
        <f>E56+1</f>
        <v>44304</v>
      </c>
      <c r="H56" s="124" t="s">
        <v>4</v>
      </c>
      <c r="I56" s="125">
        <f>G56+1</f>
        <v>44305</v>
      </c>
      <c r="J56" s="124" t="s">
        <v>17</v>
      </c>
      <c r="K56" s="125">
        <f>I56+1</f>
        <v>44306</v>
      </c>
      <c r="L56" s="124" t="s">
        <v>6</v>
      </c>
      <c r="M56" s="126">
        <f>K56+1</f>
        <v>44307</v>
      </c>
    </row>
    <row r="57" spans="1:18" s="18" customFormat="1" ht="14.1" customHeight="1" outlineLevel="1">
      <c r="A57" s="44"/>
      <c r="B57" s="239"/>
      <c r="C57" s="240"/>
      <c r="D57" s="127"/>
      <c r="E57" s="128"/>
      <c r="F57" s="127"/>
      <c r="G57" s="128"/>
      <c r="H57" s="127"/>
      <c r="I57" s="128"/>
      <c r="J57" s="127"/>
      <c r="K57" s="128"/>
      <c r="L57" s="127"/>
      <c r="M57" s="129"/>
    </row>
    <row r="58" spans="1:18" ht="14.1" customHeight="1" outlineLevel="1">
      <c r="A58" s="2">
        <v>10</v>
      </c>
      <c r="C58" s="242" t="s">
        <v>7</v>
      </c>
      <c r="D58" s="116"/>
      <c r="E58" s="121"/>
      <c r="F58" s="116"/>
      <c r="G58" s="121"/>
      <c r="H58" s="116"/>
      <c r="I58" s="121"/>
      <c r="J58" s="116"/>
      <c r="K58" s="121"/>
      <c r="L58" s="116"/>
      <c r="M58" s="132"/>
      <c r="O58" s="32"/>
      <c r="P58" s="33"/>
      <c r="Q58" s="32"/>
      <c r="R58" s="32"/>
    </row>
    <row r="59" spans="1:18" ht="14.1" customHeight="1" outlineLevel="1">
      <c r="A59" s="2">
        <v>10</v>
      </c>
      <c r="C59" s="242" t="s">
        <v>8</v>
      </c>
      <c r="D59" s="117" t="s">
        <v>18</v>
      </c>
      <c r="E59" s="121"/>
      <c r="F59" s="117" t="s">
        <v>18</v>
      </c>
      <c r="G59" s="121"/>
      <c r="H59" s="117" t="s">
        <v>18</v>
      </c>
      <c r="I59" s="121"/>
      <c r="J59" s="117" t="s">
        <v>18</v>
      </c>
      <c r="K59" s="121"/>
      <c r="L59" s="117" t="s">
        <v>18</v>
      </c>
      <c r="M59" s="132"/>
      <c r="O59" s="32"/>
      <c r="P59" s="33"/>
      <c r="Q59" s="32"/>
      <c r="R59" s="33"/>
    </row>
    <row r="60" spans="1:18" ht="14.1" customHeight="1" outlineLevel="1">
      <c r="A60" s="2">
        <v>10</v>
      </c>
      <c r="C60" s="242" t="s">
        <v>9</v>
      </c>
      <c r="D60" s="118"/>
      <c r="E60" s="121"/>
      <c r="F60" s="118"/>
      <c r="G60" s="121"/>
      <c r="H60" s="118"/>
      <c r="I60" s="121"/>
      <c r="J60" s="118"/>
      <c r="K60" s="121"/>
      <c r="L60" s="118"/>
      <c r="M60" s="132"/>
      <c r="O60" s="32"/>
      <c r="P60" s="33"/>
      <c r="Q60" s="32"/>
      <c r="R60" s="33"/>
    </row>
    <row r="61" spans="1:18" ht="14.1" customHeight="1" outlineLevel="1">
      <c r="A61" s="2">
        <v>10</v>
      </c>
      <c r="C61" s="242" t="s">
        <v>10</v>
      </c>
      <c r="D61" s="118"/>
      <c r="E61" s="121"/>
      <c r="F61" s="118"/>
      <c r="G61" s="121"/>
      <c r="H61" s="118"/>
      <c r="I61" s="121"/>
      <c r="J61" s="118"/>
      <c r="K61" s="121"/>
      <c r="L61" s="118"/>
      <c r="M61" s="132"/>
      <c r="O61" s="32"/>
      <c r="P61" s="33"/>
      <c r="Q61" s="32"/>
      <c r="R61" s="33"/>
    </row>
    <row r="62" spans="1:18" s="7" customFormat="1" ht="14.1" customHeight="1" outlineLevel="2">
      <c r="A62" s="20">
        <v>0</v>
      </c>
      <c r="B62" s="237">
        <v>9</v>
      </c>
      <c r="C62" s="238" t="s">
        <v>2</v>
      </c>
      <c r="D62" s="124" t="s">
        <v>3</v>
      </c>
      <c r="E62" s="125">
        <f>E56+7</f>
        <v>44310</v>
      </c>
      <c r="F62" s="124" t="s">
        <v>13</v>
      </c>
      <c r="G62" s="125">
        <f>E62+1</f>
        <v>44311</v>
      </c>
      <c r="H62" s="124" t="s">
        <v>4</v>
      </c>
      <c r="I62" s="125">
        <f>G62+1</f>
        <v>44312</v>
      </c>
      <c r="J62" s="124" t="s">
        <v>17</v>
      </c>
      <c r="K62" s="125">
        <f>I62+1</f>
        <v>44313</v>
      </c>
      <c r="L62" s="124" t="s">
        <v>6</v>
      </c>
      <c r="M62" s="126">
        <f>K62+1</f>
        <v>44314</v>
      </c>
    </row>
    <row r="63" spans="1:18" s="18" customFormat="1" ht="14.1" customHeight="1" outlineLevel="1">
      <c r="A63" s="44"/>
      <c r="B63" s="239"/>
      <c r="C63" s="240"/>
      <c r="D63" s="127"/>
      <c r="E63" s="128"/>
      <c r="F63" s="127"/>
      <c r="G63" s="128"/>
      <c r="H63" s="127"/>
      <c r="I63" s="128"/>
      <c r="J63" s="127"/>
      <c r="K63" s="128"/>
      <c r="L63" s="127"/>
      <c r="M63" s="129"/>
    </row>
    <row r="64" spans="1:18" ht="14.1" customHeight="1" outlineLevel="1">
      <c r="A64" s="2">
        <v>0</v>
      </c>
      <c r="C64" s="242" t="s">
        <v>7</v>
      </c>
      <c r="F64" s="88" t="s">
        <v>23</v>
      </c>
      <c r="G64" s="79" t="s">
        <v>70</v>
      </c>
      <c r="H64" s="88" t="s">
        <v>23</v>
      </c>
      <c r="I64" s="80" t="s">
        <v>70</v>
      </c>
      <c r="J64" s="89" t="s">
        <v>24</v>
      </c>
      <c r="K64" s="82" t="s">
        <v>70</v>
      </c>
    </row>
    <row r="65" spans="1:15" ht="14.1" customHeight="1" outlineLevel="1">
      <c r="A65" s="2">
        <v>0</v>
      </c>
      <c r="C65" s="242" t="s">
        <v>8</v>
      </c>
      <c r="D65" s="90" t="s">
        <v>21</v>
      </c>
      <c r="E65" s="75" t="s">
        <v>70</v>
      </c>
      <c r="F65" s="76" t="s">
        <v>22</v>
      </c>
      <c r="G65" s="77" t="s">
        <v>70</v>
      </c>
      <c r="H65" s="89" t="s">
        <v>24</v>
      </c>
      <c r="I65" s="82" t="s">
        <v>70</v>
      </c>
      <c r="J65" s="76" t="s">
        <v>22</v>
      </c>
      <c r="K65" s="77" t="s">
        <v>70</v>
      </c>
    </row>
    <row r="66" spans="1:15" ht="14.1" customHeight="1" outlineLevel="1">
      <c r="A66" s="2">
        <v>0</v>
      </c>
      <c r="C66" s="242" t="s">
        <v>9</v>
      </c>
      <c r="D66" s="344" t="s">
        <v>82</v>
      </c>
      <c r="E66" s="345" t="s">
        <v>70</v>
      </c>
      <c r="F66" s="87" t="s">
        <v>20</v>
      </c>
      <c r="G66" s="85" t="s">
        <v>70</v>
      </c>
      <c r="H66" s="90" t="s">
        <v>21</v>
      </c>
      <c r="I66" s="75" t="s">
        <v>70</v>
      </c>
      <c r="J66" s="83" t="s">
        <v>65</v>
      </c>
      <c r="K66" s="84" t="s">
        <v>76</v>
      </c>
    </row>
    <row r="67" spans="1:15" ht="14.1" customHeight="1" outlineLevel="1">
      <c r="A67" s="2">
        <v>0</v>
      </c>
      <c r="C67" s="242" t="s">
        <v>10</v>
      </c>
      <c r="D67" s="102" t="s">
        <v>20</v>
      </c>
      <c r="E67" s="115" t="s">
        <v>70</v>
      </c>
      <c r="F67" s="169" t="s">
        <v>68</v>
      </c>
      <c r="G67" s="170" t="s">
        <v>70</v>
      </c>
      <c r="H67" s="130"/>
      <c r="I67" s="131"/>
      <c r="J67" s="102" t="s">
        <v>20</v>
      </c>
      <c r="K67" s="104" t="s">
        <v>70</v>
      </c>
      <c r="L67" s="178"/>
      <c r="M67" s="131"/>
    </row>
    <row r="68" spans="1:15" s="7" customFormat="1" ht="14.1" customHeight="1" outlineLevel="2">
      <c r="A68" s="20">
        <v>0</v>
      </c>
      <c r="B68" s="237">
        <v>10</v>
      </c>
      <c r="C68" s="238" t="s">
        <v>2</v>
      </c>
      <c r="D68" s="124" t="s">
        <v>3</v>
      </c>
      <c r="E68" s="125">
        <f>E62+7</f>
        <v>44317</v>
      </c>
      <c r="F68" s="124" t="s">
        <v>13</v>
      </c>
      <c r="G68" s="125">
        <f>E68+1</f>
        <v>44318</v>
      </c>
      <c r="H68" s="124" t="s">
        <v>4</v>
      </c>
      <c r="I68" s="125">
        <f>G68+1</f>
        <v>44319</v>
      </c>
      <c r="J68" s="124" t="s">
        <v>17</v>
      </c>
      <c r="K68" s="125">
        <f>I68+1</f>
        <v>44320</v>
      </c>
      <c r="L68" s="124" t="s">
        <v>6</v>
      </c>
      <c r="M68" s="126">
        <f>K68+1</f>
        <v>44321</v>
      </c>
    </row>
    <row r="69" spans="1:15" s="18" customFormat="1" ht="14.1" customHeight="1" outlineLevel="1">
      <c r="A69" s="44"/>
      <c r="B69" s="239"/>
      <c r="C69" s="240"/>
      <c r="D69" s="127"/>
      <c r="E69" s="128"/>
      <c r="F69" s="127"/>
      <c r="G69" s="128"/>
      <c r="H69" s="127"/>
      <c r="I69" s="128"/>
      <c r="J69" s="127"/>
      <c r="K69" s="128"/>
      <c r="L69" s="127"/>
      <c r="M69" s="129"/>
    </row>
    <row r="70" spans="1:15" ht="14.1" customHeight="1" outlineLevel="1">
      <c r="A70" s="2">
        <v>0</v>
      </c>
      <c r="C70" s="242" t="s">
        <v>7</v>
      </c>
      <c r="D70" s="116"/>
      <c r="E70" s="121"/>
      <c r="F70" s="88" t="s">
        <v>23</v>
      </c>
      <c r="G70" s="79" t="s">
        <v>70</v>
      </c>
      <c r="H70" s="88" t="s">
        <v>23</v>
      </c>
      <c r="I70" s="80" t="s">
        <v>70</v>
      </c>
      <c r="J70" s="89" t="s">
        <v>24</v>
      </c>
      <c r="K70" s="82" t="s">
        <v>70</v>
      </c>
    </row>
    <row r="71" spans="1:15" ht="14.1" customHeight="1" outlineLevel="1">
      <c r="A71" s="2">
        <v>0</v>
      </c>
      <c r="C71" s="242" t="s">
        <v>8</v>
      </c>
      <c r="D71" s="117" t="s">
        <v>18</v>
      </c>
      <c r="E71" s="121"/>
      <c r="F71" s="76" t="s">
        <v>22</v>
      </c>
      <c r="G71" s="77" t="s">
        <v>70</v>
      </c>
      <c r="H71" s="89" t="s">
        <v>24</v>
      </c>
      <c r="I71" s="82" t="s">
        <v>70</v>
      </c>
      <c r="J71" s="76" t="s">
        <v>22</v>
      </c>
      <c r="K71" s="77" t="s">
        <v>70</v>
      </c>
    </row>
    <row r="72" spans="1:15" ht="14.1" customHeight="1" outlineLevel="1">
      <c r="A72" s="2">
        <v>0</v>
      </c>
      <c r="C72" s="242" t="s">
        <v>9</v>
      </c>
      <c r="D72" s="118"/>
      <c r="E72" s="121"/>
      <c r="F72" s="87" t="s">
        <v>20</v>
      </c>
      <c r="G72" s="85" t="s">
        <v>70</v>
      </c>
      <c r="H72" s="90" t="s">
        <v>21</v>
      </c>
      <c r="I72" s="75" t="s">
        <v>70</v>
      </c>
      <c r="J72" s="83" t="s">
        <v>65</v>
      </c>
      <c r="K72" s="84" t="s">
        <v>76</v>
      </c>
      <c r="L72" s="127"/>
      <c r="M72" s="128"/>
    </row>
    <row r="73" spans="1:15" ht="14.1" customHeight="1" outlineLevel="1">
      <c r="A73" s="2">
        <v>0</v>
      </c>
      <c r="C73" s="242" t="s">
        <v>10</v>
      </c>
      <c r="D73" s="118"/>
      <c r="E73" s="121"/>
      <c r="F73" s="169" t="s">
        <v>68</v>
      </c>
      <c r="G73" s="170" t="s">
        <v>70</v>
      </c>
      <c r="H73" s="130"/>
      <c r="I73" s="131"/>
      <c r="J73" s="102" t="s">
        <v>20</v>
      </c>
      <c r="K73" s="104" t="s">
        <v>70</v>
      </c>
      <c r="L73" s="130"/>
      <c r="M73" s="131"/>
    </row>
    <row r="74" spans="1:15" s="7" customFormat="1" ht="14.1" customHeight="1" outlineLevel="2">
      <c r="A74" s="20">
        <v>11</v>
      </c>
      <c r="B74" s="237">
        <v>11</v>
      </c>
      <c r="C74" s="238" t="s">
        <v>2</v>
      </c>
      <c r="D74" s="124" t="s">
        <v>3</v>
      </c>
      <c r="E74" s="125">
        <f>E68+7</f>
        <v>44324</v>
      </c>
      <c r="F74" s="124" t="s">
        <v>13</v>
      </c>
      <c r="G74" s="125">
        <f>E74+1</f>
        <v>44325</v>
      </c>
      <c r="H74" s="124" t="s">
        <v>4</v>
      </c>
      <c r="I74" s="125">
        <f>G74+1</f>
        <v>44326</v>
      </c>
      <c r="J74" s="124" t="s">
        <v>17</v>
      </c>
      <c r="K74" s="125">
        <f>I74+1</f>
        <v>44327</v>
      </c>
      <c r="L74" s="124" t="s">
        <v>6</v>
      </c>
      <c r="M74" s="126">
        <f>K74+1</f>
        <v>44328</v>
      </c>
    </row>
    <row r="75" spans="1:15" s="18" customFormat="1" ht="14.1" customHeight="1" outlineLevel="1">
      <c r="A75" s="44"/>
      <c r="B75" s="239"/>
      <c r="C75" s="240"/>
      <c r="D75" s="127"/>
      <c r="E75" s="128"/>
      <c r="F75" s="127"/>
      <c r="G75" s="128"/>
      <c r="H75" s="127"/>
      <c r="I75" s="128"/>
      <c r="J75" s="127"/>
      <c r="K75" s="128"/>
      <c r="L75" s="127"/>
      <c r="M75" s="129"/>
    </row>
    <row r="76" spans="1:15" ht="14.1" customHeight="1" outlineLevel="1">
      <c r="A76" s="2">
        <v>11</v>
      </c>
      <c r="C76" s="242" t="s">
        <v>7</v>
      </c>
      <c r="F76" s="78" t="s">
        <v>23</v>
      </c>
      <c r="G76" s="79" t="s">
        <v>70</v>
      </c>
      <c r="H76" s="78" t="s">
        <v>23</v>
      </c>
      <c r="I76" s="80" t="s">
        <v>70</v>
      </c>
      <c r="J76" s="81" t="s">
        <v>24</v>
      </c>
      <c r="K76" s="82" t="s">
        <v>70</v>
      </c>
    </row>
    <row r="77" spans="1:15" ht="14.1" customHeight="1" outlineLevel="1">
      <c r="A77" s="2">
        <v>11</v>
      </c>
      <c r="C77" s="242" t="s">
        <v>8</v>
      </c>
      <c r="D77" s="74" t="s">
        <v>21</v>
      </c>
      <c r="E77" s="75" t="s">
        <v>70</v>
      </c>
      <c r="F77" s="76" t="s">
        <v>22</v>
      </c>
      <c r="G77" s="77" t="s">
        <v>70</v>
      </c>
      <c r="H77" s="81" t="s">
        <v>24</v>
      </c>
      <c r="I77" s="82" t="s">
        <v>70</v>
      </c>
      <c r="J77" s="76" t="s">
        <v>22</v>
      </c>
      <c r="K77" s="77" t="s">
        <v>70</v>
      </c>
    </row>
    <row r="78" spans="1:15" ht="14.1" customHeight="1" outlineLevel="1">
      <c r="A78" s="2">
        <v>11</v>
      </c>
      <c r="C78" s="242" t="s">
        <v>9</v>
      </c>
      <c r="D78" s="83" t="s">
        <v>65</v>
      </c>
      <c r="E78" s="84" t="s">
        <v>76</v>
      </c>
      <c r="F78" s="73" t="s">
        <v>20</v>
      </c>
      <c r="G78" s="85" t="s">
        <v>70</v>
      </c>
      <c r="H78" s="90" t="s">
        <v>21</v>
      </c>
      <c r="I78" s="75" t="s">
        <v>70</v>
      </c>
      <c r="J78" s="83" t="s">
        <v>65</v>
      </c>
      <c r="K78" s="84" t="s">
        <v>76</v>
      </c>
      <c r="L78" s="127"/>
      <c r="M78" s="128"/>
      <c r="O78" s="16"/>
    </row>
    <row r="79" spans="1:15" ht="14.1" customHeight="1" outlineLevel="1">
      <c r="A79" s="2">
        <v>11</v>
      </c>
      <c r="C79" s="242" t="s">
        <v>10</v>
      </c>
      <c r="D79" s="73" t="s">
        <v>20</v>
      </c>
      <c r="E79" s="114" t="s">
        <v>70</v>
      </c>
      <c r="F79" s="169" t="s">
        <v>68</v>
      </c>
      <c r="G79" s="170" t="s">
        <v>70</v>
      </c>
      <c r="H79" s="122"/>
      <c r="I79" s="123"/>
      <c r="J79" s="102" t="s">
        <v>20</v>
      </c>
      <c r="K79" s="104" t="s">
        <v>70</v>
      </c>
      <c r="L79" s="122"/>
      <c r="M79" s="123"/>
    </row>
    <row r="80" spans="1:15" s="7" customFormat="1" ht="14.1" customHeight="1" outlineLevel="2">
      <c r="A80" s="20">
        <v>12</v>
      </c>
      <c r="B80" s="237">
        <v>12</v>
      </c>
      <c r="C80" s="238" t="s">
        <v>2</v>
      </c>
      <c r="D80" s="124" t="s">
        <v>3</v>
      </c>
      <c r="E80" s="125">
        <f>E74+7</f>
        <v>44331</v>
      </c>
      <c r="F80" s="124" t="s">
        <v>13</v>
      </c>
      <c r="G80" s="125">
        <f>E80+1</f>
        <v>44332</v>
      </c>
      <c r="H80" s="124" t="s">
        <v>4</v>
      </c>
      <c r="I80" s="125">
        <f>G80+1</f>
        <v>44333</v>
      </c>
      <c r="J80" s="124" t="s">
        <v>17</v>
      </c>
      <c r="K80" s="125">
        <f>I80+1</f>
        <v>44334</v>
      </c>
      <c r="L80" s="124" t="s">
        <v>6</v>
      </c>
      <c r="M80" s="126">
        <f>K80+1</f>
        <v>44335</v>
      </c>
    </row>
    <row r="81" spans="1:13" s="18" customFormat="1" ht="14.1" customHeight="1" outlineLevel="1">
      <c r="A81" s="44"/>
      <c r="B81" s="239"/>
      <c r="C81" s="240"/>
      <c r="D81" s="127"/>
      <c r="E81" s="128"/>
      <c r="F81" s="127"/>
      <c r="G81" s="128"/>
      <c r="H81" s="127"/>
      <c r="I81" s="128"/>
      <c r="J81" s="127"/>
      <c r="K81" s="128"/>
      <c r="L81" s="127"/>
      <c r="M81" s="129"/>
    </row>
    <row r="82" spans="1:13" ht="14.1" customHeight="1" outlineLevel="1">
      <c r="A82" s="2">
        <v>12</v>
      </c>
      <c r="C82" s="242" t="s">
        <v>7</v>
      </c>
      <c r="F82" s="78" t="s">
        <v>23</v>
      </c>
      <c r="G82" s="79" t="s">
        <v>70</v>
      </c>
      <c r="H82" s="78" t="s">
        <v>23</v>
      </c>
      <c r="I82" s="80" t="s">
        <v>70</v>
      </c>
      <c r="J82" s="81" t="s">
        <v>24</v>
      </c>
      <c r="K82" s="82" t="s">
        <v>70</v>
      </c>
    </row>
    <row r="83" spans="1:13" ht="14.1" customHeight="1" outlineLevel="1">
      <c r="A83" s="2">
        <v>12</v>
      </c>
      <c r="C83" s="242" t="s">
        <v>8</v>
      </c>
      <c r="D83" s="74" t="s">
        <v>21</v>
      </c>
      <c r="E83" s="75" t="s">
        <v>70</v>
      </c>
      <c r="F83" s="76" t="s">
        <v>22</v>
      </c>
      <c r="G83" s="77" t="s">
        <v>70</v>
      </c>
      <c r="H83" s="81" t="s">
        <v>24</v>
      </c>
      <c r="I83" s="82" t="s">
        <v>70</v>
      </c>
      <c r="J83" s="76" t="s">
        <v>22</v>
      </c>
      <c r="K83" s="77" t="s">
        <v>70</v>
      </c>
    </row>
    <row r="84" spans="1:13" ht="14.1" customHeight="1" outlineLevel="1">
      <c r="A84" s="2">
        <v>12</v>
      </c>
      <c r="C84" s="242" t="s">
        <v>9</v>
      </c>
      <c r="D84" s="83" t="s">
        <v>65</v>
      </c>
      <c r="E84" s="84" t="s">
        <v>76</v>
      </c>
      <c r="F84" s="73" t="s">
        <v>20</v>
      </c>
      <c r="G84" s="85" t="s">
        <v>70</v>
      </c>
      <c r="H84" s="90" t="s">
        <v>21</v>
      </c>
      <c r="I84" s="75" t="s">
        <v>70</v>
      </c>
      <c r="J84" s="83" t="s">
        <v>65</v>
      </c>
      <c r="K84" s="84" t="s">
        <v>76</v>
      </c>
      <c r="L84" s="127"/>
      <c r="M84" s="128"/>
    </row>
    <row r="85" spans="1:13" ht="14.1" customHeight="1" outlineLevel="1">
      <c r="A85" s="2">
        <v>12</v>
      </c>
      <c r="C85" s="242" t="s">
        <v>10</v>
      </c>
      <c r="D85" s="102" t="s">
        <v>20</v>
      </c>
      <c r="E85" s="104" t="s">
        <v>70</v>
      </c>
      <c r="H85" s="122"/>
      <c r="I85" s="123"/>
      <c r="J85" s="102" t="s">
        <v>20</v>
      </c>
      <c r="K85" s="104" t="s">
        <v>70</v>
      </c>
      <c r="L85" s="122"/>
      <c r="M85" s="123"/>
    </row>
    <row r="86" spans="1:13" s="7" customFormat="1" ht="14.1" customHeight="1" outlineLevel="2">
      <c r="A86" s="20">
        <v>13</v>
      </c>
      <c r="B86" s="237">
        <v>13</v>
      </c>
      <c r="C86" s="238" t="s">
        <v>2</v>
      </c>
      <c r="D86" s="124" t="s">
        <v>3</v>
      </c>
      <c r="E86" s="125">
        <f>E80+7</f>
        <v>44338</v>
      </c>
      <c r="F86" s="124" t="s">
        <v>13</v>
      </c>
      <c r="G86" s="125">
        <f>E86+1</f>
        <v>44339</v>
      </c>
      <c r="H86" s="124" t="s">
        <v>4</v>
      </c>
      <c r="I86" s="125">
        <f>G86+1</f>
        <v>44340</v>
      </c>
      <c r="J86" s="124" t="s">
        <v>17</v>
      </c>
      <c r="K86" s="125">
        <f>I86+1</f>
        <v>44341</v>
      </c>
      <c r="L86" s="124" t="s">
        <v>6</v>
      </c>
      <c r="M86" s="126">
        <f>K86+1</f>
        <v>44342</v>
      </c>
    </row>
    <row r="87" spans="1:13" s="18" customFormat="1" ht="14.1" customHeight="1" outlineLevel="1">
      <c r="A87" s="44"/>
      <c r="B87" s="239"/>
      <c r="C87" s="240"/>
      <c r="D87" s="127"/>
      <c r="E87" s="128"/>
      <c r="F87" s="127"/>
      <c r="G87" s="128"/>
      <c r="H87" s="127"/>
      <c r="I87" s="128"/>
      <c r="J87" s="127"/>
      <c r="K87" s="128"/>
      <c r="L87" s="127"/>
      <c r="M87" s="129"/>
    </row>
    <row r="88" spans="1:13" ht="14.1" customHeight="1" outlineLevel="1">
      <c r="A88" s="2">
        <v>13</v>
      </c>
      <c r="C88" s="242" t="s">
        <v>7</v>
      </c>
      <c r="F88" s="78" t="s">
        <v>23</v>
      </c>
      <c r="G88" s="79" t="s">
        <v>70</v>
      </c>
      <c r="J88" s="81" t="s">
        <v>24</v>
      </c>
      <c r="K88" s="82" t="s">
        <v>70</v>
      </c>
    </row>
    <row r="89" spans="1:13" ht="14.1" customHeight="1" outlineLevel="1">
      <c r="A89" s="2">
        <v>13</v>
      </c>
      <c r="C89" s="242" t="s">
        <v>8</v>
      </c>
      <c r="D89" s="74" t="s">
        <v>21</v>
      </c>
      <c r="E89" s="75" t="s">
        <v>70</v>
      </c>
      <c r="J89" s="76" t="s">
        <v>22</v>
      </c>
      <c r="K89" s="77" t="s">
        <v>70</v>
      </c>
      <c r="L89" s="127"/>
      <c r="M89" s="128"/>
    </row>
    <row r="90" spans="1:13" ht="14.1" customHeight="1" outlineLevel="1">
      <c r="A90" s="2">
        <v>13</v>
      </c>
      <c r="C90" s="242" t="s">
        <v>9</v>
      </c>
      <c r="D90" s="122"/>
      <c r="E90" s="123"/>
      <c r="F90" s="102" t="s">
        <v>20</v>
      </c>
      <c r="G90" s="104" t="s">
        <v>70</v>
      </c>
      <c r="J90" s="83" t="s">
        <v>65</v>
      </c>
      <c r="K90" s="84" t="s">
        <v>76</v>
      </c>
      <c r="L90" s="127"/>
      <c r="M90" s="128"/>
    </row>
    <row r="91" spans="1:13" ht="14.1" customHeight="1" outlineLevel="1">
      <c r="A91" s="2">
        <v>13</v>
      </c>
      <c r="C91" s="242" t="s">
        <v>10</v>
      </c>
      <c r="D91" s="102" t="s">
        <v>20</v>
      </c>
      <c r="E91" s="104" t="s">
        <v>70</v>
      </c>
      <c r="H91" s="122"/>
      <c r="I91" s="123"/>
      <c r="J91" s="102" t="s">
        <v>20</v>
      </c>
      <c r="K91" s="104" t="s">
        <v>70</v>
      </c>
      <c r="M91" s="133"/>
    </row>
    <row r="92" spans="1:13" s="7" customFormat="1" ht="14.1" customHeight="1" outlineLevel="2">
      <c r="A92" s="20">
        <v>14</v>
      </c>
      <c r="B92" s="237">
        <v>14</v>
      </c>
      <c r="C92" s="238" t="s">
        <v>2</v>
      </c>
      <c r="D92" s="124" t="s">
        <v>3</v>
      </c>
      <c r="E92" s="125">
        <f>E86+7</f>
        <v>44345</v>
      </c>
      <c r="F92" s="124" t="s">
        <v>13</v>
      </c>
      <c r="G92" s="125">
        <f>E92+1</f>
        <v>44346</v>
      </c>
      <c r="H92" s="124" t="s">
        <v>4</v>
      </c>
      <c r="I92" s="125">
        <f>G92+1</f>
        <v>44347</v>
      </c>
      <c r="J92" s="124" t="s">
        <v>17</v>
      </c>
      <c r="K92" s="125">
        <f>I92+1</f>
        <v>44348</v>
      </c>
      <c r="L92" s="124" t="s">
        <v>6</v>
      </c>
      <c r="M92" s="126">
        <f>K92+1</f>
        <v>44349</v>
      </c>
    </row>
    <row r="93" spans="1:13" s="18" customFormat="1" ht="14.1" customHeight="1" outlineLevel="1">
      <c r="A93" s="44"/>
      <c r="B93" s="239"/>
      <c r="C93" s="240"/>
      <c r="D93" s="127"/>
      <c r="E93" s="128"/>
      <c r="F93" s="127"/>
      <c r="G93" s="128"/>
      <c r="H93" s="127"/>
      <c r="I93" s="128"/>
      <c r="J93" s="127"/>
      <c r="K93" s="128"/>
      <c r="L93" s="127"/>
      <c r="M93" s="129"/>
    </row>
    <row r="94" spans="1:13" ht="14.1" customHeight="1" outlineLevel="1">
      <c r="A94" s="2">
        <v>14</v>
      </c>
      <c r="C94" s="242" t="s">
        <v>7</v>
      </c>
      <c r="J94" s="127"/>
      <c r="K94" s="128"/>
    </row>
    <row r="95" spans="1:13" ht="14.1" customHeight="1" outlineLevel="1">
      <c r="A95" s="2">
        <v>14</v>
      </c>
      <c r="C95" s="242" t="s">
        <v>8</v>
      </c>
      <c r="H95" s="127"/>
      <c r="I95" s="128"/>
    </row>
    <row r="96" spans="1:13" ht="14.1" customHeight="1" outlineLevel="1">
      <c r="A96" s="2">
        <v>14</v>
      </c>
      <c r="C96" s="242" t="s">
        <v>9</v>
      </c>
      <c r="D96" s="122"/>
      <c r="E96" s="123"/>
      <c r="H96" s="122"/>
      <c r="I96" s="123"/>
      <c r="L96" s="127"/>
      <c r="M96" s="128"/>
    </row>
    <row r="97" spans="1:13" ht="14.1" customHeight="1" outlineLevel="1">
      <c r="A97" s="2">
        <v>14</v>
      </c>
      <c r="C97" s="242" t="s">
        <v>10</v>
      </c>
      <c r="H97" s="122"/>
      <c r="I97" s="123"/>
      <c r="L97" s="122"/>
      <c r="M97" s="123"/>
    </row>
    <row r="98" spans="1:13" s="7" customFormat="1" ht="14.1" customHeight="1" outlineLevel="2">
      <c r="A98" s="20">
        <v>15</v>
      </c>
      <c r="B98" s="237">
        <v>15</v>
      </c>
      <c r="C98" s="238" t="s">
        <v>2</v>
      </c>
      <c r="D98" s="124" t="s">
        <v>3</v>
      </c>
      <c r="E98" s="125">
        <f>E92+7</f>
        <v>44352</v>
      </c>
      <c r="F98" s="124" t="s">
        <v>13</v>
      </c>
      <c r="G98" s="125">
        <f>E98+1</f>
        <v>44353</v>
      </c>
      <c r="H98" s="124" t="s">
        <v>4</v>
      </c>
      <c r="I98" s="125">
        <f>G98+1</f>
        <v>44354</v>
      </c>
      <c r="J98" s="124" t="s">
        <v>17</v>
      </c>
      <c r="K98" s="125">
        <f>I98+1</f>
        <v>44355</v>
      </c>
      <c r="L98" s="124" t="s">
        <v>6</v>
      </c>
      <c r="M98" s="125">
        <f>K98+1</f>
        <v>44356</v>
      </c>
    </row>
    <row r="99" spans="1:13" s="18" customFormat="1" ht="14.1" customHeight="1" outlineLevel="1">
      <c r="A99" s="44"/>
      <c r="B99" s="239"/>
      <c r="C99" s="240"/>
      <c r="E99" s="341"/>
      <c r="F99" s="127"/>
      <c r="G99" s="128"/>
      <c r="H99" s="127"/>
      <c r="I99" s="128"/>
      <c r="J99" s="127"/>
      <c r="K99" s="128"/>
      <c r="L99" s="127"/>
      <c r="M99" s="128"/>
    </row>
    <row r="100" spans="1:13" ht="14.1" customHeight="1" outlineLevel="1">
      <c r="A100" s="2">
        <v>15</v>
      </c>
      <c r="C100" s="242" t="s">
        <v>7</v>
      </c>
    </row>
    <row r="101" spans="1:13" ht="14.1" customHeight="1" outlineLevel="1">
      <c r="A101" s="2">
        <v>15</v>
      </c>
      <c r="C101" s="242" t="s">
        <v>8</v>
      </c>
    </row>
    <row r="102" spans="1:13" ht="14.1" customHeight="1" outlineLevel="1">
      <c r="A102" s="2">
        <v>15</v>
      </c>
      <c r="C102" s="242" t="s">
        <v>9</v>
      </c>
      <c r="D102" s="122"/>
      <c r="E102" s="123"/>
      <c r="H102" s="122"/>
      <c r="I102" s="123"/>
      <c r="J102" s="127"/>
      <c r="K102" s="128"/>
      <c r="L102" s="127"/>
      <c r="M102" s="128"/>
    </row>
    <row r="103" spans="1:13" ht="14.1" customHeight="1" outlineLevel="1">
      <c r="A103" s="2">
        <v>15</v>
      </c>
      <c r="B103" s="243"/>
      <c r="C103" s="245" t="s">
        <v>10</v>
      </c>
      <c r="F103" s="154"/>
      <c r="G103" s="173"/>
      <c r="H103" s="130"/>
      <c r="I103" s="131"/>
      <c r="J103" s="130"/>
      <c r="K103" s="131"/>
      <c r="L103" s="181"/>
      <c r="M103" s="154"/>
    </row>
    <row r="104" spans="1:13" s="8" customFormat="1" ht="14.1" customHeight="1" outlineLevel="1">
      <c r="B104" s="159"/>
      <c r="C104" s="159"/>
      <c r="D104" s="159"/>
      <c r="E104" s="159"/>
      <c r="F104" s="160"/>
      <c r="G104" s="159"/>
      <c r="H104" s="160"/>
      <c r="I104" s="159"/>
      <c r="J104" s="160"/>
      <c r="K104" s="159"/>
      <c r="L104" s="160"/>
      <c r="M104" s="161"/>
    </row>
    <row r="105" spans="1:13" ht="14.1" customHeight="1" outlineLevel="1">
      <c r="B105" s="133"/>
      <c r="C105" s="133"/>
      <c r="D105" s="246"/>
      <c r="I105" s="242"/>
      <c r="M105" s="177"/>
    </row>
    <row r="106" spans="1:13" ht="14.1" customHeight="1" outlineLevel="1">
      <c r="B106" s="133"/>
      <c r="C106" s="133"/>
      <c r="D106" s="163" t="s">
        <v>21</v>
      </c>
      <c r="E106" s="247">
        <f>COUNTIF(D4:M103, "Βιοστατ")</f>
        <v>23</v>
      </c>
      <c r="F106" s="248">
        <v>46</v>
      </c>
      <c r="G106" s="133" t="s">
        <v>72</v>
      </c>
      <c r="H106" s="246"/>
      <c r="I106" s="249"/>
      <c r="J106" s="246"/>
      <c r="M106" s="177"/>
    </row>
    <row r="107" spans="1:13" ht="14.1" customHeight="1" outlineLevel="1">
      <c r="B107" s="133"/>
      <c r="C107" s="133"/>
      <c r="D107" s="105" t="s">
        <v>20</v>
      </c>
      <c r="E107" s="247">
        <f>COUNTIF(D4:M104, "Νευροαν")</f>
        <v>37</v>
      </c>
      <c r="F107" s="248">
        <v>46</v>
      </c>
      <c r="G107" s="134" t="s">
        <v>72</v>
      </c>
    </row>
    <row r="108" spans="1:13" ht="14.1" customHeight="1" outlineLevel="1">
      <c r="B108" s="133"/>
      <c r="C108" s="133"/>
      <c r="D108" s="106" t="s">
        <v>23</v>
      </c>
      <c r="E108" s="247">
        <f>COUNTIF(D4:M105, "Βιοχημ Α")</f>
        <v>25</v>
      </c>
      <c r="F108" s="248">
        <v>50</v>
      </c>
      <c r="G108" s="133" t="s">
        <v>72</v>
      </c>
      <c r="H108" s="249"/>
      <c r="I108" s="246"/>
      <c r="J108" s="246"/>
      <c r="K108" s="133"/>
      <c r="M108" s="133"/>
    </row>
    <row r="109" spans="1:13" ht="14.1" customHeight="1" outlineLevel="1">
      <c r="B109" s="133"/>
      <c r="C109" s="133"/>
      <c r="D109" s="111" t="s">
        <v>22</v>
      </c>
      <c r="E109" s="247">
        <f>COUNTIF(D4:M106, "Φυσιολ Α")</f>
        <v>25</v>
      </c>
      <c r="F109" s="248">
        <v>50</v>
      </c>
      <c r="G109" s="133" t="s">
        <v>72</v>
      </c>
      <c r="H109" s="250"/>
      <c r="I109" s="133"/>
      <c r="K109" s="133"/>
      <c r="M109" s="133"/>
    </row>
    <row r="110" spans="1:13" ht="14.1" customHeight="1" outlineLevel="1">
      <c r="C110" s="174"/>
      <c r="D110" s="107" t="s">
        <v>24</v>
      </c>
      <c r="E110" s="247">
        <f>COUNTIF(D4:M107, "Βιολογ Β")</f>
        <v>25</v>
      </c>
      <c r="F110" s="248">
        <v>50</v>
      </c>
      <c r="G110" s="133" t="s">
        <v>72</v>
      </c>
      <c r="I110" s="250"/>
      <c r="K110" s="133"/>
      <c r="M110" s="133"/>
    </row>
    <row r="111" spans="1:13" ht="14.1" customHeight="1" outlineLevel="1">
      <c r="C111" s="174"/>
      <c r="D111" s="108" t="s">
        <v>65</v>
      </c>
      <c r="E111" s="247">
        <f>COUNTIF(D4:M108, "Αγγλικα")</f>
        <v>15</v>
      </c>
      <c r="F111" s="248">
        <v>30</v>
      </c>
      <c r="G111" s="133" t="s">
        <v>72</v>
      </c>
      <c r="I111" s="133"/>
      <c r="K111" s="133"/>
      <c r="M111" s="133"/>
    </row>
    <row r="112" spans="1:13" ht="14.1" customHeight="1" outlineLevel="1">
      <c r="C112" s="174"/>
      <c r="D112" s="254" t="s">
        <v>58</v>
      </c>
      <c r="E112" s="247">
        <f>COUNTIF(D5:M110, "ΜαθΒιολ")</f>
        <v>8</v>
      </c>
      <c r="F112" s="251">
        <v>30</v>
      </c>
      <c r="G112" s="133" t="s">
        <v>72</v>
      </c>
      <c r="I112" s="133"/>
      <c r="K112" s="133"/>
      <c r="M112" s="133"/>
    </row>
    <row r="113" spans="2:13" ht="14.1" customHeight="1" outlineLevel="1">
      <c r="C113" s="174"/>
      <c r="D113" s="212" t="s">
        <v>68</v>
      </c>
      <c r="E113" s="247">
        <f>COUNTIF(D6:M111, "ΙατΕπισΑνθ")</f>
        <v>8</v>
      </c>
      <c r="F113" s="251">
        <v>16</v>
      </c>
      <c r="G113" s="252" t="s">
        <v>72</v>
      </c>
      <c r="H113" s="252"/>
      <c r="I113" s="252"/>
      <c r="J113" s="252"/>
      <c r="K113" s="252"/>
      <c r="L113" s="252"/>
      <c r="M113" s="252"/>
    </row>
    <row r="114" spans="2:13" ht="14.1" customHeight="1" outlineLevel="1">
      <c r="B114" s="253"/>
      <c r="C114" s="174"/>
      <c r="E114" s="133"/>
      <c r="G114" s="252"/>
      <c r="H114" s="252"/>
      <c r="I114" s="252"/>
      <c r="J114" s="252"/>
      <c r="K114" s="252"/>
      <c r="L114" s="252"/>
      <c r="M114" s="252"/>
    </row>
    <row r="115" spans="2:13" ht="14.1" customHeight="1">
      <c r="C115" s="174"/>
      <c r="E115" s="133"/>
      <c r="G115" s="133"/>
      <c r="I115" s="133"/>
      <c r="K115" s="133"/>
      <c r="M115" s="133"/>
    </row>
    <row r="116" spans="2:13" ht="14.1" customHeight="1">
      <c r="C116" s="174"/>
      <c r="G116" s="133"/>
      <c r="I116" s="133"/>
      <c r="K116" s="133"/>
      <c r="M116" s="133"/>
    </row>
  </sheetData>
  <autoFilter ref="A1:M103"/>
  <phoneticPr fontId="0" type="noConversion"/>
  <pageMargins left="0.6692913385826772" right="0.55118110236220474" top="1.1811023622047245" bottom="1.0236220472440944" header="0.59055118110236227" footer="0.59055118110236227"/>
  <pageSetup paperSize="9" scale="90" fitToHeight="2" orientation="portrait" horizontalDpi="300" verticalDpi="300" r:id="rId1"/>
  <headerFooter alignWithMargins="0">
    <oddHeader xml:space="preserve">&amp;R&amp;"Calibri,Κανονικά"2ο Εξάμηνο </oddHeader>
    <oddFooter>&amp;R&amp;"Arial,Regular" &amp;P / &amp;N</oddFooter>
  </headerFooter>
  <rowBreaks count="1" manualBreakCount="1">
    <brk id="55" min="1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transitionEvaluation="1"/>
  <dimension ref="A1:R118"/>
  <sheetViews>
    <sheetView view="pageBreakPreview" zoomScale="70" zoomScaleNormal="90" zoomScaleSheetLayoutView="70" workbookViewId="0">
      <pane xSplit="3" ySplit="1" topLeftCell="D71" activePane="bottomRight" state="frozenSplit"/>
      <selection activeCell="N89" sqref="N89"/>
      <selection pane="topRight" activeCell="N89" sqref="N89"/>
      <selection pane="bottomLeft" activeCell="N89" sqref="N89"/>
      <selection pane="bottomRight" activeCell="D77" sqref="D77"/>
    </sheetView>
  </sheetViews>
  <sheetFormatPr defaultColWidth="8.625" defaultRowHeight="14.1" customHeight="1" outlineLevelRow="2"/>
  <cols>
    <col min="1" max="1" width="2.625" style="2" hidden="1" customWidth="1"/>
    <col min="2" max="2" width="2.625" style="198" customWidth="1"/>
    <col min="3" max="3" width="5" style="215" customWidth="1"/>
    <col min="4" max="4" width="8.625" style="179" customWidth="1"/>
    <col min="5" max="5" width="6.625" style="180" customWidth="1"/>
    <col min="6" max="6" width="8.625" style="179" customWidth="1"/>
    <col min="7" max="7" width="8.125" style="180" customWidth="1"/>
    <col min="8" max="8" width="8.625" style="179" customWidth="1"/>
    <col min="9" max="9" width="6.625" style="180" customWidth="1"/>
    <col min="10" max="10" width="8.625" style="179" customWidth="1"/>
    <col min="11" max="11" width="6.625" style="180" customWidth="1"/>
    <col min="12" max="12" width="8.625" style="179" customWidth="1"/>
    <col min="13" max="13" width="6.625" style="180" customWidth="1"/>
    <col min="14" max="16384" width="8.625" style="2"/>
  </cols>
  <sheetData>
    <row r="1" spans="1:16" s="10" customFormat="1" ht="14.1" customHeight="1">
      <c r="A1" s="11" t="s">
        <v>0</v>
      </c>
      <c r="B1" s="186" t="s">
        <v>1</v>
      </c>
      <c r="C1" s="180" t="s">
        <v>19</v>
      </c>
      <c r="D1" s="187" t="s">
        <v>11</v>
      </c>
      <c r="E1" s="188" t="s">
        <v>3</v>
      </c>
      <c r="F1" s="187" t="s">
        <v>12</v>
      </c>
      <c r="G1" s="188" t="s">
        <v>13</v>
      </c>
      <c r="H1" s="187" t="s">
        <v>14</v>
      </c>
      <c r="I1" s="188" t="s">
        <v>4</v>
      </c>
      <c r="J1" s="187" t="s">
        <v>15</v>
      </c>
      <c r="K1" s="188" t="s">
        <v>5</v>
      </c>
      <c r="L1" s="187" t="s">
        <v>16</v>
      </c>
      <c r="M1" s="188" t="s">
        <v>6</v>
      </c>
    </row>
    <row r="2" spans="1:16" s="7" customFormat="1" ht="14.1" customHeight="1" outlineLevel="2">
      <c r="A2" s="20">
        <v>1</v>
      </c>
      <c r="B2" s="189">
        <v>1</v>
      </c>
      <c r="C2" s="190" t="s">
        <v>2</v>
      </c>
      <c r="D2" s="191" t="s">
        <v>3</v>
      </c>
      <c r="E2" s="192">
        <v>44240</v>
      </c>
      <c r="F2" s="191" t="s">
        <v>13</v>
      </c>
      <c r="G2" s="192">
        <f>E2+1</f>
        <v>44241</v>
      </c>
      <c r="H2" s="191" t="s">
        <v>4</v>
      </c>
      <c r="I2" s="223">
        <f>G2+1</f>
        <v>44242</v>
      </c>
      <c r="J2" s="224" t="s">
        <v>17</v>
      </c>
      <c r="K2" s="192">
        <f>I2+1</f>
        <v>44243</v>
      </c>
      <c r="L2" s="191" t="s">
        <v>6</v>
      </c>
      <c r="M2" s="193">
        <f>K2+1</f>
        <v>44244</v>
      </c>
    </row>
    <row r="3" spans="1:16" s="18" customFormat="1" ht="14.1" customHeight="1" outlineLevel="1">
      <c r="A3" s="44"/>
      <c r="B3" s="194"/>
      <c r="C3" s="195"/>
      <c r="D3" s="182"/>
      <c r="E3" s="183"/>
      <c r="F3" s="182"/>
      <c r="G3" s="183"/>
      <c r="H3" s="182"/>
      <c r="I3" s="225"/>
      <c r="J3" s="226"/>
      <c r="K3" s="183"/>
      <c r="L3" s="182"/>
      <c r="M3" s="197"/>
    </row>
    <row r="4" spans="1:16" ht="14.1" customHeight="1" outlineLevel="1">
      <c r="A4" s="2">
        <v>1</v>
      </c>
      <c r="C4" s="199" t="s">
        <v>7</v>
      </c>
      <c r="D4" s="182"/>
      <c r="E4" s="183"/>
      <c r="F4" s="182"/>
      <c r="G4" s="183"/>
      <c r="H4" s="182"/>
      <c r="I4" s="183"/>
      <c r="J4" s="265" t="s">
        <v>25</v>
      </c>
      <c r="K4" s="266" t="s">
        <v>71</v>
      </c>
      <c r="L4" s="182"/>
      <c r="M4" s="183"/>
    </row>
    <row r="5" spans="1:16" ht="14.1" customHeight="1" outlineLevel="1">
      <c r="A5" s="2">
        <v>1</v>
      </c>
      <c r="C5" s="199" t="s">
        <v>8</v>
      </c>
      <c r="D5" s="267" t="s">
        <v>26</v>
      </c>
      <c r="E5" s="268" t="s">
        <v>71</v>
      </c>
      <c r="F5" s="347" t="s">
        <v>73</v>
      </c>
      <c r="G5" s="348" t="s">
        <v>71</v>
      </c>
      <c r="H5" s="269" t="s">
        <v>27</v>
      </c>
      <c r="I5" s="271" t="s">
        <v>71</v>
      </c>
      <c r="J5" s="272" t="s">
        <v>28</v>
      </c>
      <c r="K5" s="273" t="s">
        <v>71</v>
      </c>
      <c r="L5" s="269" t="s">
        <v>27</v>
      </c>
      <c r="M5" s="270" t="s">
        <v>71</v>
      </c>
    </row>
    <row r="6" spans="1:16" ht="14.1" customHeight="1" outlineLevel="1">
      <c r="A6" s="2">
        <v>1</v>
      </c>
      <c r="C6" s="199" t="s">
        <v>9</v>
      </c>
      <c r="D6" s="267" t="s">
        <v>26</v>
      </c>
      <c r="E6" s="184"/>
      <c r="F6" s="274" t="s">
        <v>25</v>
      </c>
      <c r="G6" s="266" t="s">
        <v>71</v>
      </c>
      <c r="H6" s="347" t="s">
        <v>73</v>
      </c>
      <c r="I6" s="348" t="s">
        <v>71</v>
      </c>
      <c r="J6" s="272" t="s">
        <v>28</v>
      </c>
      <c r="K6" s="273" t="s">
        <v>71</v>
      </c>
      <c r="L6" s="275" t="s">
        <v>28</v>
      </c>
      <c r="M6" s="273" t="s">
        <v>71</v>
      </c>
    </row>
    <row r="7" spans="1:16" ht="14.1" customHeight="1" outlineLevel="1">
      <c r="A7" s="2">
        <v>1</v>
      </c>
      <c r="C7" s="199" t="s">
        <v>10</v>
      </c>
      <c r="D7" s="276" t="s">
        <v>26</v>
      </c>
      <c r="E7" s="185"/>
      <c r="F7" s="277" t="s">
        <v>59</v>
      </c>
      <c r="G7" s="278" t="s">
        <v>71</v>
      </c>
      <c r="H7" s="342" t="s">
        <v>69</v>
      </c>
      <c r="I7" s="346" t="s">
        <v>77</v>
      </c>
      <c r="J7" s="272" t="s">
        <v>28</v>
      </c>
      <c r="K7" s="273" t="s">
        <v>71</v>
      </c>
      <c r="M7" s="179"/>
    </row>
    <row r="8" spans="1:16" s="7" customFormat="1" ht="14.1" customHeight="1" outlineLevel="2">
      <c r="A8" s="20">
        <v>2</v>
      </c>
      <c r="B8" s="189">
        <v>2</v>
      </c>
      <c r="C8" s="190" t="s">
        <v>2</v>
      </c>
      <c r="D8" s="124" t="s">
        <v>3</v>
      </c>
      <c r="E8" s="125">
        <f>E2+7</f>
        <v>44247</v>
      </c>
      <c r="F8" s="191" t="s">
        <v>13</v>
      </c>
      <c r="G8" s="192">
        <f>E8+1</f>
        <v>44248</v>
      </c>
      <c r="H8" s="191" t="s">
        <v>4</v>
      </c>
      <c r="I8" s="223">
        <f>G8+1</f>
        <v>44249</v>
      </c>
      <c r="J8" s="224" t="s">
        <v>17</v>
      </c>
      <c r="K8" s="192">
        <f>I8+1</f>
        <v>44250</v>
      </c>
      <c r="L8" s="191" t="s">
        <v>6</v>
      </c>
      <c r="M8" s="193">
        <f>K8+1</f>
        <v>44251</v>
      </c>
    </row>
    <row r="9" spans="1:16" s="18" customFormat="1" ht="14.1" customHeight="1" outlineLevel="1">
      <c r="A9" s="44"/>
      <c r="B9" s="194"/>
      <c r="C9" s="195"/>
      <c r="D9" s="182"/>
      <c r="E9" s="183"/>
      <c r="F9" s="182"/>
      <c r="G9" s="183"/>
      <c r="H9" s="182"/>
      <c r="I9" s="225"/>
      <c r="J9" s="227"/>
      <c r="K9" s="183"/>
      <c r="L9" s="182"/>
      <c r="M9" s="197"/>
    </row>
    <row r="10" spans="1:16" ht="14.1" customHeight="1" outlineLevel="1">
      <c r="A10" s="2">
        <v>2</v>
      </c>
      <c r="C10" s="199" t="s">
        <v>7</v>
      </c>
      <c r="D10" s="182"/>
      <c r="E10" s="183"/>
      <c r="F10" s="182"/>
      <c r="G10" s="183"/>
      <c r="H10" s="182"/>
      <c r="I10" s="183"/>
      <c r="J10" s="265" t="s">
        <v>25</v>
      </c>
      <c r="K10" s="266" t="s">
        <v>71</v>
      </c>
      <c r="L10" s="182"/>
      <c r="M10" s="183"/>
    </row>
    <row r="11" spans="1:16" ht="14.1" customHeight="1" outlineLevel="1">
      <c r="A11" s="2">
        <v>2</v>
      </c>
      <c r="C11" s="199" t="s">
        <v>8</v>
      </c>
      <c r="D11" s="267" t="s">
        <v>26</v>
      </c>
      <c r="E11" s="268" t="s">
        <v>71</v>
      </c>
      <c r="F11" s="347" t="s">
        <v>73</v>
      </c>
      <c r="G11" s="348" t="s">
        <v>71</v>
      </c>
      <c r="H11" s="269" t="s">
        <v>27</v>
      </c>
      <c r="I11" s="271" t="s">
        <v>71</v>
      </c>
      <c r="J11" s="272" t="s">
        <v>62</v>
      </c>
      <c r="K11" s="273" t="s">
        <v>71</v>
      </c>
      <c r="L11" s="269" t="s">
        <v>27</v>
      </c>
      <c r="M11" s="270" t="s">
        <v>71</v>
      </c>
    </row>
    <row r="12" spans="1:16" ht="14.1" customHeight="1" outlineLevel="1">
      <c r="A12" s="2">
        <v>2</v>
      </c>
      <c r="C12" s="199" t="s">
        <v>9</v>
      </c>
      <c r="D12" s="267" t="s">
        <v>26</v>
      </c>
      <c r="E12" s="184"/>
      <c r="F12" s="274" t="s">
        <v>25</v>
      </c>
      <c r="G12" s="266" t="s">
        <v>71</v>
      </c>
      <c r="H12" s="347" t="s">
        <v>73</v>
      </c>
      <c r="I12" s="348" t="s">
        <v>71</v>
      </c>
      <c r="J12" s="272" t="s">
        <v>62</v>
      </c>
      <c r="K12" s="273" t="s">
        <v>71</v>
      </c>
      <c r="L12" s="279" t="s">
        <v>62</v>
      </c>
      <c r="M12" s="273" t="s">
        <v>71</v>
      </c>
    </row>
    <row r="13" spans="1:16" ht="14.1" customHeight="1" outlineLevel="1">
      <c r="A13" s="2">
        <v>2</v>
      </c>
      <c r="C13" s="199" t="s">
        <v>10</v>
      </c>
      <c r="D13" s="276" t="s">
        <v>26</v>
      </c>
      <c r="E13" s="185"/>
      <c r="F13" s="277" t="s">
        <v>59</v>
      </c>
      <c r="G13" s="278" t="s">
        <v>71</v>
      </c>
      <c r="H13" s="342" t="s">
        <v>69</v>
      </c>
      <c r="I13" s="346" t="s">
        <v>77</v>
      </c>
      <c r="J13" s="272" t="s">
        <v>62</v>
      </c>
      <c r="K13" s="273" t="s">
        <v>71</v>
      </c>
      <c r="M13" s="179"/>
    </row>
    <row r="14" spans="1:16" s="7" customFormat="1" ht="14.1" customHeight="1" outlineLevel="2">
      <c r="A14" s="20">
        <v>3</v>
      </c>
      <c r="B14" s="189">
        <v>3</v>
      </c>
      <c r="C14" s="190" t="s">
        <v>2</v>
      </c>
      <c r="D14" s="191" t="s">
        <v>3</v>
      </c>
      <c r="E14" s="192">
        <f>E8+7</f>
        <v>44254</v>
      </c>
      <c r="F14" s="191" t="s">
        <v>13</v>
      </c>
      <c r="G14" s="192">
        <f>E14+1</f>
        <v>44255</v>
      </c>
      <c r="H14" s="191" t="s">
        <v>4</v>
      </c>
      <c r="I14" s="223">
        <f>G14+1</f>
        <v>44256</v>
      </c>
      <c r="J14" s="224" t="s">
        <v>17</v>
      </c>
      <c r="K14" s="192">
        <f>I14+1</f>
        <v>44257</v>
      </c>
      <c r="L14" s="191" t="s">
        <v>6</v>
      </c>
      <c r="M14" s="193">
        <f>K14+1</f>
        <v>44258</v>
      </c>
      <c r="P14" s="41"/>
    </row>
    <row r="15" spans="1:16" s="18" customFormat="1" ht="14.1" customHeight="1" outlineLevel="1">
      <c r="A15" s="44"/>
      <c r="B15" s="194"/>
      <c r="C15" s="195"/>
      <c r="D15" s="182"/>
      <c r="E15" s="183"/>
      <c r="F15" s="182"/>
      <c r="G15" s="183"/>
      <c r="H15" s="182"/>
      <c r="I15" s="225"/>
      <c r="J15" s="227"/>
      <c r="K15" s="183"/>
      <c r="L15" s="182"/>
      <c r="M15" s="197"/>
      <c r="P15" s="50"/>
    </row>
    <row r="16" spans="1:16" ht="14.1" customHeight="1" outlineLevel="1">
      <c r="A16" s="2">
        <v>3</v>
      </c>
      <c r="C16" s="199" t="s">
        <v>7</v>
      </c>
      <c r="D16" s="280"/>
      <c r="E16" s="228"/>
      <c r="F16" s="182"/>
      <c r="G16" s="183"/>
      <c r="H16" s="182"/>
      <c r="I16" s="183"/>
      <c r="J16" s="265" t="s">
        <v>25</v>
      </c>
      <c r="K16" s="266" t="s">
        <v>71</v>
      </c>
      <c r="L16" s="182"/>
      <c r="M16" s="183"/>
      <c r="N16" s="58"/>
      <c r="O16" s="59"/>
      <c r="P16" s="4"/>
    </row>
    <row r="17" spans="1:17" ht="14.1" customHeight="1" outlineLevel="1">
      <c r="A17" s="2">
        <v>3</v>
      </c>
      <c r="C17" s="199" t="s">
        <v>8</v>
      </c>
      <c r="D17" s="281" t="s">
        <v>18</v>
      </c>
      <c r="E17" s="228"/>
      <c r="F17" s="347" t="s">
        <v>73</v>
      </c>
      <c r="G17" s="348" t="s">
        <v>71</v>
      </c>
      <c r="H17" s="269" t="s">
        <v>27</v>
      </c>
      <c r="I17" s="271" t="s">
        <v>71</v>
      </c>
      <c r="J17" s="272" t="s">
        <v>28</v>
      </c>
      <c r="K17" s="273" t="s">
        <v>71</v>
      </c>
      <c r="L17" s="269" t="s">
        <v>27</v>
      </c>
      <c r="M17" s="270" t="s">
        <v>71</v>
      </c>
      <c r="N17" s="60"/>
      <c r="O17" s="59"/>
      <c r="P17" s="5"/>
    </row>
    <row r="18" spans="1:17" ht="14.1" customHeight="1" outlineLevel="1">
      <c r="A18" s="2">
        <v>3</v>
      </c>
      <c r="C18" s="199" t="s">
        <v>9</v>
      </c>
      <c r="D18" s="282"/>
      <c r="E18" s="228"/>
      <c r="F18" s="274" t="s">
        <v>25</v>
      </c>
      <c r="G18" s="266" t="s">
        <v>71</v>
      </c>
      <c r="H18" s="347" t="s">
        <v>73</v>
      </c>
      <c r="I18" s="348" t="s">
        <v>71</v>
      </c>
      <c r="J18" s="272" t="s">
        <v>28</v>
      </c>
      <c r="K18" s="273" t="s">
        <v>71</v>
      </c>
      <c r="L18" s="275" t="s">
        <v>28</v>
      </c>
      <c r="M18" s="273" t="s">
        <v>71</v>
      </c>
      <c r="N18" s="61"/>
      <c r="O18" s="59"/>
      <c r="P18" s="5"/>
    </row>
    <row r="19" spans="1:17" ht="14.1" customHeight="1" outlineLevel="1">
      <c r="A19" s="2">
        <v>3</v>
      </c>
      <c r="C19" s="199" t="s">
        <v>10</v>
      </c>
      <c r="D19" s="282"/>
      <c r="E19" s="228"/>
      <c r="F19" s="277" t="s">
        <v>59</v>
      </c>
      <c r="G19" s="278" t="s">
        <v>71</v>
      </c>
      <c r="H19" s="342" t="s">
        <v>69</v>
      </c>
      <c r="I19" s="346" t="s">
        <v>77</v>
      </c>
      <c r="J19" s="272" t="s">
        <v>28</v>
      </c>
      <c r="K19" s="273" t="s">
        <v>71</v>
      </c>
      <c r="M19" s="179"/>
      <c r="N19" s="61"/>
      <c r="O19" s="59"/>
      <c r="P19" s="40"/>
    </row>
    <row r="20" spans="1:17" s="7" customFormat="1" ht="14.1" customHeight="1" outlineLevel="2">
      <c r="A20" s="20">
        <v>4</v>
      </c>
      <c r="B20" s="189">
        <v>4</v>
      </c>
      <c r="C20" s="190" t="s">
        <v>2</v>
      </c>
      <c r="D20" s="191" t="s">
        <v>3</v>
      </c>
      <c r="E20" s="192">
        <f>E14+7</f>
        <v>44261</v>
      </c>
      <c r="F20" s="191" t="s">
        <v>13</v>
      </c>
      <c r="G20" s="192">
        <f>E20+1</f>
        <v>44262</v>
      </c>
      <c r="H20" s="191" t="s">
        <v>4</v>
      </c>
      <c r="I20" s="223">
        <f>G20+1</f>
        <v>44263</v>
      </c>
      <c r="J20" s="224" t="s">
        <v>17</v>
      </c>
      <c r="K20" s="192">
        <f>I20+1</f>
        <v>44264</v>
      </c>
      <c r="L20" s="191" t="s">
        <v>6</v>
      </c>
      <c r="M20" s="193">
        <f>K20+1</f>
        <v>44265</v>
      </c>
      <c r="O20" s="30"/>
      <c r="P20" s="5"/>
      <c r="Q20" s="42"/>
    </row>
    <row r="21" spans="1:17" s="18" customFormat="1" ht="14.1" customHeight="1" outlineLevel="1">
      <c r="A21" s="44"/>
      <c r="B21" s="194"/>
      <c r="C21" s="195"/>
      <c r="D21" s="182"/>
      <c r="E21" s="183"/>
      <c r="F21" s="182"/>
      <c r="G21" s="183"/>
      <c r="H21" s="182"/>
      <c r="I21" s="225"/>
      <c r="J21" s="227"/>
      <c r="K21" s="183"/>
      <c r="L21" s="182"/>
      <c r="M21" s="197"/>
      <c r="O21" s="30"/>
      <c r="P21" s="5"/>
      <c r="Q21" s="50"/>
    </row>
    <row r="22" spans="1:17" ht="14.1" customHeight="1" outlineLevel="1">
      <c r="A22" s="2">
        <v>4</v>
      </c>
      <c r="C22" s="199" t="s">
        <v>7</v>
      </c>
      <c r="D22" s="182"/>
      <c r="E22" s="183"/>
      <c r="F22" s="182"/>
      <c r="G22" s="183"/>
      <c r="H22" s="182"/>
      <c r="I22" s="183"/>
      <c r="J22" s="265" t="s">
        <v>25</v>
      </c>
      <c r="K22" s="266" t="s">
        <v>71</v>
      </c>
      <c r="L22" s="182"/>
      <c r="M22" s="183"/>
      <c r="O22" s="26"/>
      <c r="P22" s="25"/>
      <c r="Q22" s="16"/>
    </row>
    <row r="23" spans="1:17" ht="14.1" customHeight="1" outlineLevel="1">
      <c r="A23" s="2">
        <v>4</v>
      </c>
      <c r="C23" s="199" t="s">
        <v>8</v>
      </c>
      <c r="D23" s="267" t="s">
        <v>26</v>
      </c>
      <c r="E23" s="268" t="s">
        <v>71</v>
      </c>
      <c r="F23" s="347" t="s">
        <v>73</v>
      </c>
      <c r="G23" s="348" t="s">
        <v>71</v>
      </c>
      <c r="H23" s="269" t="s">
        <v>27</v>
      </c>
      <c r="I23" s="271" t="s">
        <v>71</v>
      </c>
      <c r="J23" s="272" t="s">
        <v>28</v>
      </c>
      <c r="K23" s="273" t="s">
        <v>71</v>
      </c>
      <c r="L23" s="269" t="s">
        <v>27</v>
      </c>
      <c r="M23" s="270" t="s">
        <v>71</v>
      </c>
      <c r="O23" s="26"/>
      <c r="P23" s="25"/>
      <c r="Q23" s="16"/>
    </row>
    <row r="24" spans="1:17" ht="14.1" customHeight="1" outlineLevel="1">
      <c r="A24" s="2">
        <v>4</v>
      </c>
      <c r="C24" s="199" t="s">
        <v>9</v>
      </c>
      <c r="D24" s="267" t="s">
        <v>26</v>
      </c>
      <c r="E24" s="184"/>
      <c r="F24" s="274" t="s">
        <v>25</v>
      </c>
      <c r="G24" s="266" t="s">
        <v>71</v>
      </c>
      <c r="H24" s="347" t="s">
        <v>73</v>
      </c>
      <c r="I24" s="348" t="s">
        <v>71</v>
      </c>
      <c r="J24" s="272" t="s">
        <v>28</v>
      </c>
      <c r="K24" s="273" t="s">
        <v>71</v>
      </c>
      <c r="L24" s="275" t="s">
        <v>28</v>
      </c>
      <c r="M24" s="273" t="s">
        <v>71</v>
      </c>
      <c r="O24" s="26"/>
      <c r="P24" s="25"/>
      <c r="Q24" s="16"/>
    </row>
    <row r="25" spans="1:17" ht="14.1" customHeight="1" outlineLevel="1">
      <c r="A25" s="2">
        <v>4</v>
      </c>
      <c r="C25" s="199" t="s">
        <v>10</v>
      </c>
      <c r="D25" s="276" t="s">
        <v>26</v>
      </c>
      <c r="E25" s="185"/>
      <c r="F25" s="277" t="s">
        <v>59</v>
      </c>
      <c r="G25" s="278" t="s">
        <v>71</v>
      </c>
      <c r="H25" s="342" t="s">
        <v>69</v>
      </c>
      <c r="I25" s="346" t="s">
        <v>77</v>
      </c>
      <c r="J25" s="272" t="s">
        <v>28</v>
      </c>
      <c r="K25" s="273" t="s">
        <v>71</v>
      </c>
      <c r="M25" s="179"/>
      <c r="O25" s="26"/>
      <c r="P25" s="25"/>
      <c r="Q25" s="43"/>
    </row>
    <row r="26" spans="1:17" s="7" customFormat="1" ht="14.1" customHeight="1" outlineLevel="2">
      <c r="A26" s="20">
        <v>5</v>
      </c>
      <c r="B26" s="189">
        <v>5</v>
      </c>
      <c r="C26" s="190" t="s">
        <v>2</v>
      </c>
      <c r="D26" s="191" t="s">
        <v>3</v>
      </c>
      <c r="E26" s="192">
        <f>E20+7</f>
        <v>44268</v>
      </c>
      <c r="F26" s="191" t="s">
        <v>13</v>
      </c>
      <c r="G26" s="192">
        <f>E26+1</f>
        <v>44269</v>
      </c>
      <c r="H26" s="191" t="s">
        <v>4</v>
      </c>
      <c r="I26" s="223">
        <f>G26+1</f>
        <v>44270</v>
      </c>
      <c r="J26" s="224" t="s">
        <v>17</v>
      </c>
      <c r="K26" s="192">
        <f>I26+1</f>
        <v>44271</v>
      </c>
      <c r="L26" s="191" t="s">
        <v>6</v>
      </c>
      <c r="M26" s="193">
        <f>K26+1</f>
        <v>44272</v>
      </c>
    </row>
    <row r="27" spans="1:17" s="18" customFormat="1" ht="14.1" customHeight="1" outlineLevel="1">
      <c r="A27" s="44"/>
      <c r="B27" s="194"/>
      <c r="C27" s="195"/>
      <c r="D27" s="182"/>
      <c r="E27" s="183"/>
      <c r="F27" s="182"/>
      <c r="G27" s="183"/>
      <c r="H27" s="182"/>
      <c r="I27" s="225"/>
      <c r="J27" s="227"/>
      <c r="K27" s="183"/>
      <c r="L27" s="182"/>
      <c r="M27" s="197"/>
    </row>
    <row r="28" spans="1:17" ht="14.1" customHeight="1" outlineLevel="1">
      <c r="A28" s="2">
        <v>5</v>
      </c>
      <c r="C28" s="199" t="s">
        <v>7</v>
      </c>
      <c r="D28" s="182"/>
      <c r="E28" s="183"/>
      <c r="F28" s="182"/>
      <c r="G28" s="183"/>
      <c r="H28" s="182"/>
      <c r="I28" s="183"/>
      <c r="J28" s="265" t="s">
        <v>25</v>
      </c>
      <c r="K28" s="266" t="s">
        <v>71</v>
      </c>
      <c r="L28" s="182"/>
      <c r="M28" s="183"/>
    </row>
    <row r="29" spans="1:17" ht="14.1" customHeight="1" outlineLevel="1">
      <c r="A29" s="2">
        <v>5</v>
      </c>
      <c r="C29" s="199" t="s">
        <v>8</v>
      </c>
      <c r="D29" s="267" t="s">
        <v>26</v>
      </c>
      <c r="E29" s="268" t="s">
        <v>71</v>
      </c>
      <c r="F29" s="347" t="s">
        <v>73</v>
      </c>
      <c r="G29" s="348" t="s">
        <v>71</v>
      </c>
      <c r="H29" s="269" t="s">
        <v>27</v>
      </c>
      <c r="I29" s="271" t="s">
        <v>71</v>
      </c>
      <c r="J29" s="272" t="s">
        <v>28</v>
      </c>
      <c r="K29" s="273" t="s">
        <v>71</v>
      </c>
      <c r="L29" s="269" t="s">
        <v>27</v>
      </c>
      <c r="M29" s="270" t="s">
        <v>71</v>
      </c>
    </row>
    <row r="30" spans="1:17" ht="14.1" customHeight="1" outlineLevel="1">
      <c r="A30" s="2">
        <v>5</v>
      </c>
      <c r="C30" s="199" t="s">
        <v>9</v>
      </c>
      <c r="D30" s="267" t="s">
        <v>26</v>
      </c>
      <c r="E30" s="184"/>
      <c r="F30" s="274" t="s">
        <v>25</v>
      </c>
      <c r="G30" s="266" t="s">
        <v>71</v>
      </c>
      <c r="H30" s="347" t="s">
        <v>73</v>
      </c>
      <c r="I30" s="348" t="s">
        <v>71</v>
      </c>
      <c r="J30" s="272" t="s">
        <v>28</v>
      </c>
      <c r="K30" s="273" t="s">
        <v>71</v>
      </c>
      <c r="L30" s="275" t="s">
        <v>28</v>
      </c>
      <c r="M30" s="273" t="s">
        <v>71</v>
      </c>
    </row>
    <row r="31" spans="1:17" ht="14.1" customHeight="1" outlineLevel="1">
      <c r="A31" s="2">
        <v>5</v>
      </c>
      <c r="C31" s="199" t="s">
        <v>10</v>
      </c>
      <c r="D31" s="276" t="s">
        <v>26</v>
      </c>
      <c r="E31" s="185"/>
      <c r="F31" s="277" t="s">
        <v>59</v>
      </c>
      <c r="G31" s="278" t="s">
        <v>71</v>
      </c>
      <c r="H31" s="342" t="s">
        <v>69</v>
      </c>
      <c r="I31" s="346" t="s">
        <v>77</v>
      </c>
      <c r="J31" s="272" t="s">
        <v>28</v>
      </c>
      <c r="K31" s="273" t="s">
        <v>71</v>
      </c>
      <c r="M31" s="179"/>
    </row>
    <row r="32" spans="1:17" s="7" customFormat="1" ht="14.1" customHeight="1" outlineLevel="2">
      <c r="A32" s="20">
        <v>6</v>
      </c>
      <c r="B32" s="189">
        <v>6</v>
      </c>
      <c r="C32" s="190" t="s">
        <v>2</v>
      </c>
      <c r="D32" s="191" t="s">
        <v>3</v>
      </c>
      <c r="E32" s="192">
        <f>E26+7</f>
        <v>44275</v>
      </c>
      <c r="F32" s="191" t="s">
        <v>13</v>
      </c>
      <c r="G32" s="192">
        <f>E32+1</f>
        <v>44276</v>
      </c>
      <c r="H32" s="191" t="s">
        <v>4</v>
      </c>
      <c r="I32" s="223">
        <f>G32+1</f>
        <v>44277</v>
      </c>
      <c r="J32" s="224" t="s">
        <v>17</v>
      </c>
      <c r="K32" s="192">
        <f>I32+1</f>
        <v>44278</v>
      </c>
      <c r="L32" s="191" t="s">
        <v>6</v>
      </c>
      <c r="M32" s="193">
        <f>K32+1</f>
        <v>44279</v>
      </c>
    </row>
    <row r="33" spans="1:16" s="18" customFormat="1" ht="14.1" customHeight="1" outlineLevel="1">
      <c r="A33" s="44"/>
      <c r="B33" s="194"/>
      <c r="C33" s="195"/>
      <c r="D33" s="182"/>
      <c r="E33" s="183"/>
      <c r="F33" s="182"/>
      <c r="G33" s="183"/>
      <c r="H33" s="182"/>
      <c r="I33" s="225"/>
      <c r="J33" s="227"/>
      <c r="K33" s="183"/>
      <c r="L33" s="182"/>
      <c r="M33" s="197"/>
    </row>
    <row r="34" spans="1:16" ht="14.1" customHeight="1" outlineLevel="1">
      <c r="A34" s="2">
        <v>6</v>
      </c>
      <c r="C34" s="199" t="s">
        <v>7</v>
      </c>
      <c r="D34" s="182"/>
      <c r="E34" s="183"/>
      <c r="F34" s="182"/>
      <c r="G34" s="183"/>
      <c r="H34" s="182"/>
      <c r="I34" s="183"/>
      <c r="J34" s="265" t="s">
        <v>25</v>
      </c>
      <c r="K34" s="266" t="s">
        <v>71</v>
      </c>
      <c r="L34" s="182"/>
      <c r="M34" s="183"/>
      <c r="O34" s="6"/>
      <c r="P34" s="16"/>
    </row>
    <row r="35" spans="1:16" ht="14.1" customHeight="1" outlineLevel="1">
      <c r="A35" s="2">
        <v>6</v>
      </c>
      <c r="C35" s="199" t="s">
        <v>8</v>
      </c>
      <c r="D35" s="267" t="s">
        <v>26</v>
      </c>
      <c r="E35" s="268" t="s">
        <v>71</v>
      </c>
      <c r="F35" s="347" t="s">
        <v>73</v>
      </c>
      <c r="G35" s="348" t="s">
        <v>71</v>
      </c>
      <c r="H35" s="269" t="s">
        <v>27</v>
      </c>
      <c r="I35" s="271" t="s">
        <v>71</v>
      </c>
      <c r="J35" s="272" t="s">
        <v>62</v>
      </c>
      <c r="K35" s="273" t="s">
        <v>71</v>
      </c>
      <c r="L35" s="269" t="s">
        <v>27</v>
      </c>
      <c r="M35" s="270" t="s">
        <v>71</v>
      </c>
      <c r="O35" s="6"/>
      <c r="P35" s="16"/>
    </row>
    <row r="36" spans="1:16" ht="14.1" customHeight="1" outlineLevel="1">
      <c r="A36" s="2">
        <v>6</v>
      </c>
      <c r="C36" s="199" t="s">
        <v>9</v>
      </c>
      <c r="D36" s="267" t="s">
        <v>26</v>
      </c>
      <c r="E36" s="184"/>
      <c r="F36" s="274" t="s">
        <v>25</v>
      </c>
      <c r="G36" s="266" t="s">
        <v>71</v>
      </c>
      <c r="H36" s="347" t="s">
        <v>73</v>
      </c>
      <c r="I36" s="348" t="s">
        <v>71</v>
      </c>
      <c r="J36" s="272" t="s">
        <v>62</v>
      </c>
      <c r="K36" s="273" t="s">
        <v>71</v>
      </c>
      <c r="L36" s="279" t="s">
        <v>62</v>
      </c>
      <c r="M36" s="273" t="s">
        <v>71</v>
      </c>
      <c r="O36" s="6"/>
      <c r="P36" s="16"/>
    </row>
    <row r="37" spans="1:16" ht="14.1" customHeight="1" outlineLevel="1">
      <c r="A37" s="2">
        <v>6</v>
      </c>
      <c r="C37" s="199" t="s">
        <v>10</v>
      </c>
      <c r="D37" s="276" t="s">
        <v>26</v>
      </c>
      <c r="E37" s="185"/>
      <c r="F37" s="277" t="s">
        <v>59</v>
      </c>
      <c r="G37" s="278" t="s">
        <v>71</v>
      </c>
      <c r="H37" s="342" t="s">
        <v>69</v>
      </c>
      <c r="I37" s="346" t="s">
        <v>77</v>
      </c>
      <c r="J37" s="272" t="s">
        <v>62</v>
      </c>
      <c r="K37" s="273" t="s">
        <v>71</v>
      </c>
      <c r="M37" s="179"/>
    </row>
    <row r="38" spans="1:16" s="7" customFormat="1" ht="14.1" customHeight="1" outlineLevel="2">
      <c r="A38" s="20">
        <v>7</v>
      </c>
      <c r="B38" s="189">
        <v>7</v>
      </c>
      <c r="C38" s="190" t="s">
        <v>2</v>
      </c>
      <c r="D38" s="191" t="s">
        <v>3</v>
      </c>
      <c r="E38" s="192">
        <f>E32+7</f>
        <v>44282</v>
      </c>
      <c r="F38" s="191" t="s">
        <v>13</v>
      </c>
      <c r="G38" s="192">
        <f>E38+1</f>
        <v>44283</v>
      </c>
      <c r="H38" s="191" t="s">
        <v>4</v>
      </c>
      <c r="I38" s="223">
        <f>G38+1</f>
        <v>44284</v>
      </c>
      <c r="J38" s="224" t="s">
        <v>17</v>
      </c>
      <c r="K38" s="192">
        <f>I38+1</f>
        <v>44285</v>
      </c>
      <c r="L38" s="191" t="s">
        <v>6</v>
      </c>
      <c r="M38" s="193">
        <f>K38+1</f>
        <v>44286</v>
      </c>
    </row>
    <row r="39" spans="1:16" s="18" customFormat="1" ht="14.1" customHeight="1" outlineLevel="1">
      <c r="A39" s="44"/>
      <c r="B39" s="194"/>
      <c r="C39" s="195"/>
      <c r="D39" s="182"/>
      <c r="E39" s="183"/>
      <c r="F39" s="182"/>
      <c r="G39" s="183"/>
      <c r="H39" s="182"/>
      <c r="I39" s="225"/>
      <c r="J39" s="227"/>
      <c r="K39" s="183"/>
      <c r="L39" s="182"/>
      <c r="M39" s="197"/>
    </row>
    <row r="40" spans="1:16" ht="14.1" customHeight="1" outlineLevel="1">
      <c r="A40" s="2">
        <v>7</v>
      </c>
      <c r="C40" s="199" t="s">
        <v>7</v>
      </c>
      <c r="D40" s="182"/>
      <c r="E40" s="183"/>
      <c r="F40" s="182"/>
      <c r="G40" s="183"/>
      <c r="H40" s="182"/>
      <c r="I40" s="183"/>
      <c r="J40" s="265" t="s">
        <v>25</v>
      </c>
      <c r="K40" s="266" t="s">
        <v>71</v>
      </c>
      <c r="L40" s="182"/>
      <c r="M40" s="183"/>
    </row>
    <row r="41" spans="1:16" ht="14.1" customHeight="1" outlineLevel="1">
      <c r="A41" s="2">
        <v>7</v>
      </c>
      <c r="C41" s="199" t="s">
        <v>8</v>
      </c>
      <c r="D41" s="267" t="s">
        <v>26</v>
      </c>
      <c r="E41" s="268" t="s">
        <v>71</v>
      </c>
      <c r="F41" s="347" t="s">
        <v>73</v>
      </c>
      <c r="G41" s="348" t="s">
        <v>71</v>
      </c>
      <c r="H41" s="283" t="s">
        <v>27</v>
      </c>
      <c r="I41" s="271" t="s">
        <v>71</v>
      </c>
      <c r="J41" s="272" t="s">
        <v>28</v>
      </c>
      <c r="K41" s="273" t="s">
        <v>71</v>
      </c>
      <c r="L41" s="283" t="s">
        <v>27</v>
      </c>
      <c r="M41" s="270" t="s">
        <v>71</v>
      </c>
    </row>
    <row r="42" spans="1:16" ht="14.1" customHeight="1" outlineLevel="1">
      <c r="A42" s="2">
        <v>7</v>
      </c>
      <c r="C42" s="199" t="s">
        <v>9</v>
      </c>
      <c r="D42" s="267" t="s">
        <v>26</v>
      </c>
      <c r="E42" s="184"/>
      <c r="F42" s="284" t="s">
        <v>25</v>
      </c>
      <c r="G42" s="266" t="s">
        <v>71</v>
      </c>
      <c r="H42" s="347" t="s">
        <v>73</v>
      </c>
      <c r="I42" s="348" t="s">
        <v>71</v>
      </c>
      <c r="J42" s="272" t="s">
        <v>28</v>
      </c>
      <c r="K42" s="273" t="s">
        <v>71</v>
      </c>
      <c r="L42" s="275" t="s">
        <v>28</v>
      </c>
      <c r="M42" s="273" t="s">
        <v>71</v>
      </c>
    </row>
    <row r="43" spans="1:16" ht="14.1" customHeight="1" outlineLevel="1">
      <c r="A43" s="2">
        <v>7</v>
      </c>
      <c r="C43" s="199" t="s">
        <v>10</v>
      </c>
      <c r="D43" s="276" t="s">
        <v>26</v>
      </c>
      <c r="E43" s="185"/>
      <c r="F43" s="277" t="s">
        <v>59</v>
      </c>
      <c r="G43" s="285" t="s">
        <v>71</v>
      </c>
      <c r="H43" s="342" t="s">
        <v>69</v>
      </c>
      <c r="I43" s="346" t="s">
        <v>77</v>
      </c>
      <c r="J43" s="286" t="s">
        <v>28</v>
      </c>
      <c r="K43" s="287" t="s">
        <v>71</v>
      </c>
      <c r="M43" s="179"/>
    </row>
    <row r="44" spans="1:16" s="7" customFormat="1" ht="14.1" customHeight="1" outlineLevel="2">
      <c r="A44" s="20">
        <v>8</v>
      </c>
      <c r="B44" s="189">
        <v>8</v>
      </c>
      <c r="C44" s="190" t="s">
        <v>2</v>
      </c>
      <c r="D44" s="191" t="s">
        <v>3</v>
      </c>
      <c r="E44" s="192">
        <f>E38+7</f>
        <v>44289</v>
      </c>
      <c r="F44" s="191" t="s">
        <v>13</v>
      </c>
      <c r="G44" s="192">
        <f>E44+1</f>
        <v>44290</v>
      </c>
      <c r="H44" s="191" t="s">
        <v>4</v>
      </c>
      <c r="I44" s="223">
        <f>G44+1</f>
        <v>44291</v>
      </c>
      <c r="J44" s="224" t="s">
        <v>17</v>
      </c>
      <c r="K44" s="192">
        <f>I44+1</f>
        <v>44292</v>
      </c>
      <c r="L44" s="191" t="s">
        <v>6</v>
      </c>
      <c r="M44" s="193">
        <f>K44+1</f>
        <v>44293</v>
      </c>
      <c r="O44" s="30"/>
      <c r="P44" s="5"/>
    </row>
    <row r="45" spans="1:16" s="18" customFormat="1" ht="14.1" customHeight="1" outlineLevel="1">
      <c r="A45" s="44"/>
      <c r="B45" s="194"/>
      <c r="C45" s="195"/>
      <c r="D45" s="182"/>
      <c r="E45" s="183"/>
      <c r="F45" s="182"/>
      <c r="G45" s="183"/>
      <c r="H45" s="182"/>
      <c r="I45" s="225"/>
      <c r="J45" s="227"/>
      <c r="K45" s="183"/>
      <c r="L45" s="182"/>
      <c r="M45" s="197"/>
      <c r="O45" s="30"/>
      <c r="P45" s="5"/>
    </row>
    <row r="46" spans="1:16" ht="14.1" customHeight="1" outlineLevel="1">
      <c r="A46" s="2">
        <v>8</v>
      </c>
      <c r="C46" s="199" t="s">
        <v>7</v>
      </c>
      <c r="D46" s="182"/>
      <c r="E46" s="183"/>
      <c r="F46" s="182"/>
      <c r="G46" s="183"/>
      <c r="H46" s="182"/>
      <c r="I46" s="183"/>
      <c r="J46" s="265" t="s">
        <v>25</v>
      </c>
      <c r="K46" s="266" t="s">
        <v>71</v>
      </c>
      <c r="L46" s="182"/>
      <c r="M46" s="183"/>
      <c r="O46" s="30"/>
      <c r="P46" s="5"/>
    </row>
    <row r="47" spans="1:16" ht="14.1" customHeight="1" outlineLevel="1">
      <c r="A47" s="2">
        <v>8</v>
      </c>
      <c r="C47" s="199" t="s">
        <v>8</v>
      </c>
      <c r="D47" s="267" t="s">
        <v>26</v>
      </c>
      <c r="E47" s="268" t="s">
        <v>71</v>
      </c>
      <c r="F47" s="347" t="s">
        <v>73</v>
      </c>
      <c r="G47" s="348" t="s">
        <v>71</v>
      </c>
      <c r="H47" s="283" t="s">
        <v>27</v>
      </c>
      <c r="I47" s="271" t="s">
        <v>71</v>
      </c>
      <c r="J47" s="272" t="s">
        <v>62</v>
      </c>
      <c r="K47" s="273" t="s">
        <v>71</v>
      </c>
      <c r="L47" s="283" t="s">
        <v>27</v>
      </c>
      <c r="M47" s="270" t="s">
        <v>71</v>
      </c>
      <c r="O47" s="30"/>
      <c r="P47" s="5"/>
    </row>
    <row r="48" spans="1:16" ht="14.1" customHeight="1" outlineLevel="1">
      <c r="A48" s="2">
        <v>8</v>
      </c>
      <c r="C48" s="199" t="s">
        <v>9</v>
      </c>
      <c r="D48" s="267" t="s">
        <v>26</v>
      </c>
      <c r="E48" s="184"/>
      <c r="F48" s="284" t="s">
        <v>25</v>
      </c>
      <c r="G48" s="266" t="s">
        <v>71</v>
      </c>
      <c r="H48" s="347" t="s">
        <v>73</v>
      </c>
      <c r="I48" s="348" t="s">
        <v>71</v>
      </c>
      <c r="J48" s="272" t="s">
        <v>62</v>
      </c>
      <c r="K48" s="273" t="s">
        <v>71</v>
      </c>
      <c r="L48" s="279" t="s">
        <v>62</v>
      </c>
      <c r="M48" s="273" t="s">
        <v>71</v>
      </c>
      <c r="O48" s="30"/>
      <c r="P48" s="5"/>
    </row>
    <row r="49" spans="1:18" ht="14.1" customHeight="1" outlineLevel="1">
      <c r="A49" s="2">
        <v>8</v>
      </c>
      <c r="C49" s="199" t="s">
        <v>10</v>
      </c>
      <c r="D49" s="276" t="s">
        <v>26</v>
      </c>
      <c r="E49" s="185"/>
      <c r="F49" s="277" t="s">
        <v>59</v>
      </c>
      <c r="G49" s="285" t="s">
        <v>71</v>
      </c>
      <c r="H49" s="342" t="s">
        <v>69</v>
      </c>
      <c r="I49" s="346" t="s">
        <v>77</v>
      </c>
      <c r="J49" s="272" t="s">
        <v>62</v>
      </c>
      <c r="K49" s="287" t="s">
        <v>71</v>
      </c>
      <c r="M49" s="179"/>
    </row>
    <row r="50" spans="1:18" s="7" customFormat="1" ht="14.1" customHeight="1" outlineLevel="2">
      <c r="A50" s="20">
        <v>9</v>
      </c>
      <c r="B50" s="189">
        <v>0</v>
      </c>
      <c r="C50" s="190" t="s">
        <v>2</v>
      </c>
      <c r="D50" s="191" t="s">
        <v>3</v>
      </c>
      <c r="E50" s="192">
        <f>E44+7</f>
        <v>44296</v>
      </c>
      <c r="F50" s="191" t="s">
        <v>13</v>
      </c>
      <c r="G50" s="192">
        <f>E50+1</f>
        <v>44297</v>
      </c>
      <c r="H50" s="191" t="s">
        <v>4</v>
      </c>
      <c r="I50" s="223">
        <f>G50+1</f>
        <v>44298</v>
      </c>
      <c r="J50" s="224" t="s">
        <v>17</v>
      </c>
      <c r="K50" s="192">
        <f>I50+1</f>
        <v>44299</v>
      </c>
      <c r="L50" s="191" t="s">
        <v>6</v>
      </c>
      <c r="M50" s="193">
        <f>K50+1</f>
        <v>44300</v>
      </c>
    </row>
    <row r="51" spans="1:18" s="18" customFormat="1" ht="14.1" customHeight="1" outlineLevel="1">
      <c r="A51" s="44"/>
      <c r="B51" s="194"/>
      <c r="C51" s="195"/>
      <c r="D51" s="182"/>
      <c r="E51" s="183"/>
      <c r="F51" s="182"/>
      <c r="G51" s="183"/>
      <c r="H51" s="182"/>
      <c r="I51" s="225"/>
      <c r="J51" s="227"/>
      <c r="K51" s="183"/>
      <c r="L51" s="182"/>
      <c r="M51" s="197"/>
    </row>
    <row r="52" spans="1:18" ht="14.1" customHeight="1" outlineLevel="1">
      <c r="A52" s="2">
        <v>9</v>
      </c>
      <c r="C52" s="199" t="s">
        <v>7</v>
      </c>
      <c r="D52" s="280"/>
      <c r="E52" s="228"/>
      <c r="F52" s="280"/>
      <c r="G52" s="228"/>
      <c r="H52" s="280"/>
      <c r="I52" s="230"/>
      <c r="J52" s="280"/>
      <c r="K52" s="228"/>
      <c r="L52" s="280"/>
      <c r="M52" s="231"/>
    </row>
    <row r="53" spans="1:18" ht="14.1" customHeight="1" outlineLevel="1">
      <c r="A53" s="2">
        <v>9</v>
      </c>
      <c r="C53" s="199" t="s">
        <v>8</v>
      </c>
      <c r="D53" s="290" t="s">
        <v>18</v>
      </c>
      <c r="E53" s="228"/>
      <c r="F53" s="290" t="s">
        <v>18</v>
      </c>
      <c r="G53" s="228"/>
      <c r="H53" s="290" t="s">
        <v>18</v>
      </c>
      <c r="I53" s="230"/>
      <c r="J53" s="281" t="s">
        <v>18</v>
      </c>
      <c r="K53" s="228"/>
      <c r="L53" s="290" t="s">
        <v>18</v>
      </c>
      <c r="M53" s="231"/>
    </row>
    <row r="54" spans="1:18" ht="14.1" customHeight="1" outlineLevel="1">
      <c r="A54" s="2">
        <v>9</v>
      </c>
      <c r="C54" s="199" t="s">
        <v>9</v>
      </c>
      <c r="D54" s="282"/>
      <c r="E54" s="228"/>
      <c r="F54" s="282"/>
      <c r="G54" s="228"/>
      <c r="H54" s="282"/>
      <c r="I54" s="230"/>
      <c r="J54" s="282"/>
      <c r="K54" s="228"/>
      <c r="L54" s="282"/>
      <c r="M54" s="231"/>
    </row>
    <row r="55" spans="1:18" ht="14.1" customHeight="1" outlineLevel="1">
      <c r="A55" s="2">
        <v>9</v>
      </c>
      <c r="B55" s="202"/>
      <c r="C55" s="203" t="s">
        <v>10</v>
      </c>
      <c r="D55" s="282"/>
      <c r="E55" s="228"/>
      <c r="F55" s="282"/>
      <c r="G55" s="228"/>
      <c r="H55" s="282"/>
      <c r="I55" s="230"/>
      <c r="J55" s="282"/>
      <c r="K55" s="228"/>
      <c r="L55" s="282"/>
      <c r="M55" s="231"/>
    </row>
    <row r="56" spans="1:18" s="7" customFormat="1" ht="14.1" customHeight="1" outlineLevel="2">
      <c r="A56" s="20">
        <v>10</v>
      </c>
      <c r="B56" s="189">
        <v>9</v>
      </c>
      <c r="C56" s="190" t="s">
        <v>2</v>
      </c>
      <c r="D56" s="191" t="s">
        <v>3</v>
      </c>
      <c r="E56" s="192">
        <f>E50+7</f>
        <v>44303</v>
      </c>
      <c r="F56" s="191" t="s">
        <v>13</v>
      </c>
      <c r="G56" s="192">
        <f>E56+1</f>
        <v>44304</v>
      </c>
      <c r="H56" s="191" t="s">
        <v>4</v>
      </c>
      <c r="I56" s="223">
        <f>G56+1</f>
        <v>44305</v>
      </c>
      <c r="J56" s="224" t="s">
        <v>17</v>
      </c>
      <c r="K56" s="192">
        <f>I56+1</f>
        <v>44306</v>
      </c>
      <c r="L56" s="191" t="s">
        <v>6</v>
      </c>
      <c r="M56" s="193">
        <f>K56+1</f>
        <v>44307</v>
      </c>
    </row>
    <row r="57" spans="1:18" s="18" customFormat="1" ht="14.1" customHeight="1" outlineLevel="1">
      <c r="A57" s="44"/>
      <c r="B57" s="194"/>
      <c r="C57" s="195"/>
      <c r="D57" s="182"/>
      <c r="E57" s="183"/>
      <c r="F57" s="182"/>
      <c r="G57" s="183"/>
      <c r="H57" s="182"/>
      <c r="I57" s="225"/>
      <c r="J57" s="227"/>
      <c r="K57" s="183"/>
      <c r="L57" s="182"/>
      <c r="M57" s="197"/>
    </row>
    <row r="58" spans="1:18" ht="14.1" customHeight="1" outlineLevel="1">
      <c r="A58" s="2">
        <v>10</v>
      </c>
      <c r="C58" s="199" t="s">
        <v>7</v>
      </c>
      <c r="D58" s="280"/>
      <c r="E58" s="228"/>
      <c r="F58" s="280"/>
      <c r="G58" s="228"/>
      <c r="H58" s="280"/>
      <c r="I58" s="230"/>
      <c r="J58" s="280"/>
      <c r="K58" s="228"/>
      <c r="L58" s="280"/>
      <c r="M58" s="231"/>
      <c r="O58" s="32"/>
      <c r="P58" s="33"/>
      <c r="Q58" s="32"/>
      <c r="R58" s="32"/>
    </row>
    <row r="59" spans="1:18" ht="14.1" customHeight="1" outlineLevel="1">
      <c r="A59" s="2">
        <v>10</v>
      </c>
      <c r="C59" s="199" t="s">
        <v>8</v>
      </c>
      <c r="D59" s="290" t="s">
        <v>18</v>
      </c>
      <c r="E59" s="228"/>
      <c r="F59" s="290" t="s">
        <v>18</v>
      </c>
      <c r="G59" s="228"/>
      <c r="H59" s="290" t="s">
        <v>18</v>
      </c>
      <c r="I59" s="230"/>
      <c r="J59" s="281" t="s">
        <v>18</v>
      </c>
      <c r="K59" s="228"/>
      <c r="L59" s="290" t="s">
        <v>18</v>
      </c>
      <c r="M59" s="231"/>
      <c r="O59" s="32"/>
      <c r="P59" s="33"/>
      <c r="Q59" s="32"/>
      <c r="R59" s="33"/>
    </row>
    <row r="60" spans="1:18" ht="14.1" customHeight="1" outlineLevel="1">
      <c r="A60" s="2">
        <v>10</v>
      </c>
      <c r="C60" s="199" t="s">
        <v>9</v>
      </c>
      <c r="D60" s="282"/>
      <c r="E60" s="228"/>
      <c r="F60" s="282"/>
      <c r="G60" s="228"/>
      <c r="H60" s="282"/>
      <c r="I60" s="230"/>
      <c r="J60" s="282"/>
      <c r="K60" s="228"/>
      <c r="L60" s="282"/>
      <c r="M60" s="231"/>
      <c r="O60" s="32"/>
      <c r="P60" s="33"/>
      <c r="Q60" s="32"/>
      <c r="R60" s="33"/>
    </row>
    <row r="61" spans="1:18" ht="14.1" customHeight="1" outlineLevel="1">
      <c r="A61" s="2">
        <v>10</v>
      </c>
      <c r="C61" s="199" t="s">
        <v>10</v>
      </c>
      <c r="D61" s="282"/>
      <c r="E61" s="228"/>
      <c r="F61" s="282"/>
      <c r="G61" s="228"/>
      <c r="H61" s="282"/>
      <c r="I61" s="230"/>
      <c r="J61" s="282"/>
      <c r="K61" s="228"/>
      <c r="L61" s="282"/>
      <c r="M61" s="231"/>
      <c r="O61" s="32"/>
      <c r="P61" s="33"/>
      <c r="Q61" s="32"/>
      <c r="R61" s="33"/>
    </row>
    <row r="62" spans="1:18" s="7" customFormat="1" ht="14.1" customHeight="1" outlineLevel="2">
      <c r="A62" s="20">
        <v>0</v>
      </c>
      <c r="B62" s="189">
        <v>0</v>
      </c>
      <c r="C62" s="190" t="s">
        <v>2</v>
      </c>
      <c r="D62" s="191" t="s">
        <v>3</v>
      </c>
      <c r="E62" s="192">
        <f>E56+7</f>
        <v>44310</v>
      </c>
      <c r="F62" s="191" t="s">
        <v>13</v>
      </c>
      <c r="G62" s="192">
        <f>E62+1</f>
        <v>44311</v>
      </c>
      <c r="H62" s="191" t="s">
        <v>4</v>
      </c>
      <c r="I62" s="223">
        <f>G62+1</f>
        <v>44312</v>
      </c>
      <c r="J62" s="224" t="s">
        <v>17</v>
      </c>
      <c r="K62" s="192">
        <f>I62+1</f>
        <v>44313</v>
      </c>
      <c r="L62" s="191" t="s">
        <v>6</v>
      </c>
      <c r="M62" s="193">
        <f>K62+1</f>
        <v>44314</v>
      </c>
    </row>
    <row r="63" spans="1:18" s="18" customFormat="1" ht="14.1" customHeight="1" outlineLevel="1">
      <c r="A63" s="44"/>
      <c r="B63" s="194"/>
      <c r="C63" s="195"/>
      <c r="D63" s="182"/>
      <c r="E63" s="183"/>
      <c r="F63" s="182"/>
      <c r="G63" s="183"/>
      <c r="H63" s="182"/>
      <c r="I63" s="225"/>
      <c r="J63" s="227"/>
      <c r="K63" s="183"/>
      <c r="L63" s="182"/>
      <c r="M63" s="197"/>
    </row>
    <row r="64" spans="1:18" ht="14.1" customHeight="1" outlineLevel="1">
      <c r="A64" s="2">
        <v>0</v>
      </c>
      <c r="C64" s="199" t="s">
        <v>7</v>
      </c>
      <c r="D64" s="182"/>
      <c r="E64" s="183"/>
      <c r="F64" s="182"/>
      <c r="G64" s="183"/>
      <c r="H64" s="182"/>
      <c r="I64" s="183"/>
      <c r="J64" s="265" t="s">
        <v>25</v>
      </c>
      <c r="K64" s="266" t="s">
        <v>71</v>
      </c>
      <c r="L64" s="182"/>
      <c r="M64" s="183"/>
    </row>
    <row r="65" spans="1:15" ht="14.1" customHeight="1" outlineLevel="1">
      <c r="A65" s="2">
        <v>0</v>
      </c>
      <c r="C65" s="199" t="s">
        <v>8</v>
      </c>
      <c r="D65" s="267" t="s">
        <v>26</v>
      </c>
      <c r="E65" s="268" t="s">
        <v>71</v>
      </c>
      <c r="F65" s="347" t="s">
        <v>73</v>
      </c>
      <c r="G65" s="348" t="s">
        <v>71</v>
      </c>
      <c r="H65" s="283" t="s">
        <v>27</v>
      </c>
      <c r="I65" s="271" t="s">
        <v>71</v>
      </c>
      <c r="J65" s="272" t="s">
        <v>28</v>
      </c>
      <c r="K65" s="273" t="s">
        <v>71</v>
      </c>
      <c r="L65" s="283" t="s">
        <v>27</v>
      </c>
      <c r="M65" s="270" t="s">
        <v>71</v>
      </c>
    </row>
    <row r="66" spans="1:15" ht="14.1" customHeight="1" outlineLevel="1">
      <c r="A66" s="2">
        <v>0</v>
      </c>
      <c r="C66" s="199" t="s">
        <v>9</v>
      </c>
      <c r="D66" s="267" t="s">
        <v>26</v>
      </c>
      <c r="E66" s="184"/>
      <c r="F66" s="284" t="s">
        <v>25</v>
      </c>
      <c r="G66" s="266" t="s">
        <v>71</v>
      </c>
      <c r="H66" s="347" t="s">
        <v>73</v>
      </c>
      <c r="I66" s="348" t="s">
        <v>71</v>
      </c>
      <c r="J66" s="272" t="s">
        <v>28</v>
      </c>
      <c r="K66" s="273" t="s">
        <v>71</v>
      </c>
      <c r="L66" s="275" t="s">
        <v>28</v>
      </c>
      <c r="M66" s="273" t="s">
        <v>71</v>
      </c>
    </row>
    <row r="67" spans="1:15" ht="14.1" customHeight="1" outlineLevel="1">
      <c r="A67" s="2">
        <v>0</v>
      </c>
      <c r="C67" s="199" t="s">
        <v>10</v>
      </c>
      <c r="D67" s="276" t="s">
        <v>26</v>
      </c>
      <c r="E67" s="185"/>
      <c r="F67" s="288" t="s">
        <v>64</v>
      </c>
      <c r="G67" s="289" t="s">
        <v>71</v>
      </c>
      <c r="H67" s="342" t="s">
        <v>69</v>
      </c>
      <c r="I67" s="346" t="s">
        <v>77</v>
      </c>
      <c r="J67" s="286" t="s">
        <v>28</v>
      </c>
      <c r="K67" s="287" t="s">
        <v>71</v>
      </c>
      <c r="L67" s="288" t="s">
        <v>64</v>
      </c>
      <c r="M67" s="289" t="s">
        <v>71</v>
      </c>
    </row>
    <row r="68" spans="1:15" s="7" customFormat="1" ht="14.1" customHeight="1" outlineLevel="2">
      <c r="A68" s="20">
        <v>0</v>
      </c>
      <c r="B68" s="189">
        <v>10</v>
      </c>
      <c r="C68" s="190" t="s">
        <v>2</v>
      </c>
      <c r="D68" s="191" t="s">
        <v>3</v>
      </c>
      <c r="E68" s="192">
        <f>E62+7</f>
        <v>44317</v>
      </c>
      <c r="F68" s="191" t="s">
        <v>13</v>
      </c>
      <c r="G68" s="192">
        <f>E68+1</f>
        <v>44318</v>
      </c>
      <c r="H68" s="191" t="s">
        <v>4</v>
      </c>
      <c r="I68" s="223">
        <f>G68+1</f>
        <v>44319</v>
      </c>
      <c r="J68" s="224" t="s">
        <v>17</v>
      </c>
      <c r="K68" s="192">
        <f>I68+1</f>
        <v>44320</v>
      </c>
      <c r="L68" s="191" t="s">
        <v>6</v>
      </c>
      <c r="M68" s="193">
        <f>K68+1</f>
        <v>44321</v>
      </c>
    </row>
    <row r="69" spans="1:15" s="18" customFormat="1" ht="14.1" customHeight="1" outlineLevel="1">
      <c r="A69" s="44"/>
      <c r="B69" s="194"/>
      <c r="C69" s="195"/>
      <c r="D69" s="182"/>
      <c r="E69" s="183"/>
      <c r="F69" s="182"/>
      <c r="G69" s="183"/>
      <c r="H69" s="182"/>
      <c r="I69" s="225"/>
      <c r="J69" s="227"/>
      <c r="K69" s="183"/>
      <c r="L69" s="182"/>
      <c r="M69" s="197"/>
    </row>
    <row r="70" spans="1:15" ht="14.1" customHeight="1" outlineLevel="1">
      <c r="A70" s="2">
        <v>0</v>
      </c>
      <c r="C70" s="199" t="s">
        <v>7</v>
      </c>
      <c r="D70" s="280"/>
      <c r="E70" s="228"/>
      <c r="F70" s="182"/>
      <c r="G70" s="183"/>
      <c r="H70" s="182"/>
      <c r="I70" s="183"/>
      <c r="J70" s="265" t="s">
        <v>25</v>
      </c>
      <c r="K70" s="266" t="s">
        <v>71</v>
      </c>
      <c r="L70" s="182"/>
      <c r="M70" s="183"/>
    </row>
    <row r="71" spans="1:15" ht="14.1" customHeight="1" outlineLevel="1">
      <c r="A71" s="2">
        <v>0</v>
      </c>
      <c r="C71" s="199" t="s">
        <v>8</v>
      </c>
      <c r="D71" s="290" t="s">
        <v>18</v>
      </c>
      <c r="E71" s="228"/>
      <c r="F71" s="347" t="s">
        <v>73</v>
      </c>
      <c r="G71" s="348" t="s">
        <v>71</v>
      </c>
      <c r="H71" s="283" t="s">
        <v>27</v>
      </c>
      <c r="I71" s="271" t="s">
        <v>71</v>
      </c>
      <c r="J71" s="272" t="s">
        <v>62</v>
      </c>
      <c r="K71" s="273" t="s">
        <v>71</v>
      </c>
      <c r="L71" s="283" t="s">
        <v>27</v>
      </c>
      <c r="M71" s="270" t="s">
        <v>71</v>
      </c>
    </row>
    <row r="72" spans="1:15" ht="14.1" customHeight="1" outlineLevel="1">
      <c r="A72" s="2">
        <v>0</v>
      </c>
      <c r="C72" s="199" t="s">
        <v>9</v>
      </c>
      <c r="D72" s="282"/>
      <c r="E72" s="228"/>
      <c r="F72" s="284" t="s">
        <v>25</v>
      </c>
      <c r="G72" s="266" t="s">
        <v>71</v>
      </c>
      <c r="H72" s="347" t="s">
        <v>73</v>
      </c>
      <c r="I72" s="348" t="s">
        <v>71</v>
      </c>
      <c r="J72" s="272" t="s">
        <v>62</v>
      </c>
      <c r="K72" s="273" t="s">
        <v>71</v>
      </c>
      <c r="L72" s="279" t="s">
        <v>62</v>
      </c>
      <c r="M72" s="273" t="s">
        <v>71</v>
      </c>
    </row>
    <row r="73" spans="1:15" ht="14.1" customHeight="1" outlineLevel="1">
      <c r="A73" s="2">
        <v>0</v>
      </c>
      <c r="C73" s="199" t="s">
        <v>10</v>
      </c>
      <c r="D73" s="282"/>
      <c r="E73" s="228"/>
      <c r="F73" s="288" t="s">
        <v>64</v>
      </c>
      <c r="G73" s="289" t="s">
        <v>71</v>
      </c>
      <c r="H73" s="342" t="s">
        <v>69</v>
      </c>
      <c r="I73" s="346" t="s">
        <v>77</v>
      </c>
      <c r="J73" s="272" t="s">
        <v>62</v>
      </c>
      <c r="K73" s="287" t="s">
        <v>71</v>
      </c>
      <c r="L73" s="288" t="s">
        <v>64</v>
      </c>
      <c r="M73" s="289" t="s">
        <v>71</v>
      </c>
    </row>
    <row r="74" spans="1:15" s="7" customFormat="1" ht="14.1" customHeight="1" outlineLevel="2">
      <c r="A74" s="20">
        <v>11</v>
      </c>
      <c r="B74" s="189">
        <v>11</v>
      </c>
      <c r="C74" s="190" t="s">
        <v>2</v>
      </c>
      <c r="D74" s="191" t="s">
        <v>3</v>
      </c>
      <c r="E74" s="192">
        <f>E68+7</f>
        <v>44324</v>
      </c>
      <c r="F74" s="191" t="s">
        <v>13</v>
      </c>
      <c r="G74" s="192">
        <f>E74+1</f>
        <v>44325</v>
      </c>
      <c r="H74" s="191" t="s">
        <v>4</v>
      </c>
      <c r="I74" s="223">
        <f>G74+1</f>
        <v>44326</v>
      </c>
      <c r="J74" s="224" t="s">
        <v>17</v>
      </c>
      <c r="K74" s="192">
        <f>I74+1</f>
        <v>44327</v>
      </c>
      <c r="L74" s="191" t="s">
        <v>6</v>
      </c>
      <c r="M74" s="193">
        <f>K74+1</f>
        <v>44328</v>
      </c>
    </row>
    <row r="75" spans="1:15" s="18" customFormat="1" ht="14.1" customHeight="1" outlineLevel="1">
      <c r="A75" s="44"/>
      <c r="B75" s="194"/>
      <c r="C75" s="195"/>
      <c r="D75" s="182"/>
      <c r="E75" s="183"/>
      <c r="F75" s="182"/>
      <c r="G75" s="183"/>
      <c r="H75" s="182"/>
      <c r="I75" s="225"/>
      <c r="J75" s="227"/>
      <c r="K75" s="183"/>
      <c r="L75" s="182"/>
      <c r="M75" s="197"/>
    </row>
    <row r="76" spans="1:15" ht="14.1" customHeight="1" outlineLevel="1">
      <c r="A76" s="2">
        <v>11</v>
      </c>
      <c r="C76" s="199" t="s">
        <v>7</v>
      </c>
      <c r="D76" s="182"/>
      <c r="E76" s="183"/>
      <c r="F76" s="182"/>
      <c r="G76" s="183"/>
      <c r="H76" s="182"/>
      <c r="I76" s="183"/>
      <c r="J76" s="265" t="s">
        <v>25</v>
      </c>
      <c r="K76" s="266" t="s">
        <v>71</v>
      </c>
      <c r="L76" s="182"/>
      <c r="M76" s="183"/>
    </row>
    <row r="77" spans="1:15" ht="14.1" customHeight="1" outlineLevel="1">
      <c r="A77" s="2">
        <v>11</v>
      </c>
      <c r="C77" s="199" t="s">
        <v>8</v>
      </c>
      <c r="D77" s="267" t="s">
        <v>26</v>
      </c>
      <c r="E77" s="268" t="s">
        <v>71</v>
      </c>
      <c r="F77" s="347" t="s">
        <v>73</v>
      </c>
      <c r="G77" s="348" t="s">
        <v>71</v>
      </c>
      <c r="H77" s="269" t="s">
        <v>27</v>
      </c>
      <c r="I77" s="271" t="s">
        <v>71</v>
      </c>
      <c r="J77" s="272" t="s">
        <v>28</v>
      </c>
      <c r="K77" s="273" t="s">
        <v>71</v>
      </c>
      <c r="L77" s="269" t="s">
        <v>27</v>
      </c>
      <c r="M77" s="270" t="s">
        <v>71</v>
      </c>
    </row>
    <row r="78" spans="1:15" ht="14.1" customHeight="1" outlineLevel="1">
      <c r="A78" s="2">
        <v>11</v>
      </c>
      <c r="C78" s="199" t="s">
        <v>9</v>
      </c>
      <c r="D78" s="267" t="s">
        <v>26</v>
      </c>
      <c r="E78" s="184"/>
      <c r="F78" s="274" t="s">
        <v>25</v>
      </c>
      <c r="G78" s="266" t="s">
        <v>71</v>
      </c>
      <c r="H78" s="347" t="s">
        <v>73</v>
      </c>
      <c r="I78" s="348" t="s">
        <v>71</v>
      </c>
      <c r="J78" s="272" t="s">
        <v>28</v>
      </c>
      <c r="K78" s="273" t="s">
        <v>71</v>
      </c>
      <c r="L78" s="275" t="s">
        <v>28</v>
      </c>
      <c r="M78" s="273" t="s">
        <v>71</v>
      </c>
      <c r="O78" s="16"/>
    </row>
    <row r="79" spans="1:15" ht="14.1" customHeight="1" outlineLevel="1">
      <c r="A79" s="2">
        <v>11</v>
      </c>
      <c r="C79" s="199" t="s">
        <v>10</v>
      </c>
      <c r="D79" s="276" t="s">
        <v>26</v>
      </c>
      <c r="E79" s="185"/>
      <c r="F79" s="288" t="s">
        <v>64</v>
      </c>
      <c r="G79" s="289" t="s">
        <v>71</v>
      </c>
      <c r="H79" s="342" t="s">
        <v>69</v>
      </c>
      <c r="I79" s="346" t="s">
        <v>77</v>
      </c>
      <c r="J79" s="286" t="s">
        <v>28</v>
      </c>
      <c r="K79" s="287" t="s">
        <v>71</v>
      </c>
      <c r="L79" s="288" t="s">
        <v>64</v>
      </c>
      <c r="M79" s="289" t="s">
        <v>71</v>
      </c>
    </row>
    <row r="80" spans="1:15" s="7" customFormat="1" ht="14.1" customHeight="1" outlineLevel="2">
      <c r="A80" s="20">
        <v>12</v>
      </c>
      <c r="B80" s="189">
        <v>12</v>
      </c>
      <c r="C80" s="190" t="s">
        <v>2</v>
      </c>
      <c r="D80" s="191" t="s">
        <v>3</v>
      </c>
      <c r="E80" s="192">
        <f>E74+7</f>
        <v>44331</v>
      </c>
      <c r="F80" s="191" t="s">
        <v>13</v>
      </c>
      <c r="G80" s="192">
        <f>E80+1</f>
        <v>44332</v>
      </c>
      <c r="H80" s="191" t="s">
        <v>4</v>
      </c>
      <c r="I80" s="223">
        <f>G80+1</f>
        <v>44333</v>
      </c>
      <c r="J80" s="224" t="s">
        <v>17</v>
      </c>
      <c r="K80" s="192">
        <f>I80+1</f>
        <v>44334</v>
      </c>
      <c r="L80" s="191" t="s">
        <v>6</v>
      </c>
      <c r="M80" s="193">
        <f>K80+1</f>
        <v>44335</v>
      </c>
    </row>
    <row r="81" spans="1:13" s="18" customFormat="1" ht="14.1" customHeight="1" outlineLevel="1">
      <c r="A81" s="44"/>
      <c r="B81" s="194"/>
      <c r="C81" s="195"/>
      <c r="D81" s="182"/>
      <c r="E81" s="183"/>
      <c r="F81" s="182"/>
      <c r="G81" s="183"/>
      <c r="H81" s="182"/>
      <c r="I81" s="225"/>
      <c r="J81" s="227"/>
      <c r="K81" s="183"/>
      <c r="L81" s="182"/>
      <c r="M81" s="197"/>
    </row>
    <row r="82" spans="1:13" ht="14.1" customHeight="1" outlineLevel="1">
      <c r="A82" s="2">
        <v>12</v>
      </c>
      <c r="C82" s="199" t="s">
        <v>7</v>
      </c>
      <c r="D82" s="182"/>
      <c r="E82" s="183"/>
      <c r="F82" s="182"/>
      <c r="G82" s="183"/>
      <c r="H82" s="182"/>
      <c r="I82" s="183"/>
      <c r="J82" s="265" t="s">
        <v>25</v>
      </c>
      <c r="K82" s="266" t="s">
        <v>71</v>
      </c>
      <c r="L82" s="182"/>
      <c r="M82" s="183"/>
    </row>
    <row r="83" spans="1:13" ht="14.1" customHeight="1" outlineLevel="1">
      <c r="A83" s="2">
        <v>12</v>
      </c>
      <c r="C83" s="199" t="s">
        <v>8</v>
      </c>
      <c r="D83" s="267" t="s">
        <v>26</v>
      </c>
      <c r="E83" s="268" t="s">
        <v>71</v>
      </c>
      <c r="F83" s="347" t="s">
        <v>73</v>
      </c>
      <c r="G83" s="348" t="s">
        <v>71</v>
      </c>
      <c r="H83" s="269" t="s">
        <v>27</v>
      </c>
      <c r="I83" s="271" t="s">
        <v>71</v>
      </c>
      <c r="J83" s="272" t="s">
        <v>62</v>
      </c>
      <c r="K83" s="273" t="s">
        <v>71</v>
      </c>
      <c r="L83" s="269" t="s">
        <v>27</v>
      </c>
      <c r="M83" s="270" t="s">
        <v>71</v>
      </c>
    </row>
    <row r="84" spans="1:13" ht="14.1" customHeight="1" outlineLevel="1">
      <c r="A84" s="2">
        <v>12</v>
      </c>
      <c r="C84" s="199" t="s">
        <v>9</v>
      </c>
      <c r="D84" s="267" t="s">
        <v>26</v>
      </c>
      <c r="E84" s="184"/>
      <c r="F84" s="274" t="s">
        <v>25</v>
      </c>
      <c r="G84" s="266" t="s">
        <v>71</v>
      </c>
      <c r="H84" s="347" t="s">
        <v>73</v>
      </c>
      <c r="I84" s="348" t="s">
        <v>71</v>
      </c>
      <c r="J84" s="272" t="s">
        <v>62</v>
      </c>
      <c r="K84" s="273" t="s">
        <v>71</v>
      </c>
      <c r="L84" s="279" t="s">
        <v>62</v>
      </c>
      <c r="M84" s="273" t="s">
        <v>71</v>
      </c>
    </row>
    <row r="85" spans="1:13" ht="14.1" customHeight="1" outlineLevel="1">
      <c r="A85" s="2">
        <v>12</v>
      </c>
      <c r="C85" s="199" t="s">
        <v>10</v>
      </c>
      <c r="D85" s="276" t="s">
        <v>26</v>
      </c>
      <c r="E85" s="185"/>
      <c r="F85" s="288" t="s">
        <v>64</v>
      </c>
      <c r="G85" s="289" t="s">
        <v>71</v>
      </c>
      <c r="H85" s="342" t="s">
        <v>69</v>
      </c>
      <c r="I85" s="346" t="s">
        <v>77</v>
      </c>
      <c r="J85" s="272" t="s">
        <v>62</v>
      </c>
      <c r="K85" s="287" t="s">
        <v>71</v>
      </c>
      <c r="L85" s="288" t="s">
        <v>64</v>
      </c>
      <c r="M85" s="289" t="s">
        <v>71</v>
      </c>
    </row>
    <row r="86" spans="1:13" s="7" customFormat="1" ht="14.1" customHeight="1" outlineLevel="2">
      <c r="A86" s="20">
        <v>13</v>
      </c>
      <c r="B86" s="189">
        <v>13</v>
      </c>
      <c r="C86" s="190" t="s">
        <v>2</v>
      </c>
      <c r="D86" s="191" t="s">
        <v>3</v>
      </c>
      <c r="E86" s="192">
        <f>E80+7</f>
        <v>44338</v>
      </c>
      <c r="F86" s="191" t="s">
        <v>13</v>
      </c>
      <c r="G86" s="192">
        <f>E86+1</f>
        <v>44339</v>
      </c>
      <c r="H86" s="191" t="s">
        <v>4</v>
      </c>
      <c r="I86" s="223">
        <f>G86+1</f>
        <v>44340</v>
      </c>
      <c r="J86" s="224" t="s">
        <v>17</v>
      </c>
      <c r="K86" s="192">
        <f>I86+1</f>
        <v>44341</v>
      </c>
      <c r="L86" s="191" t="s">
        <v>6</v>
      </c>
      <c r="M86" s="193">
        <f>K86+1</f>
        <v>44342</v>
      </c>
    </row>
    <row r="87" spans="1:13" s="18" customFormat="1" ht="14.1" customHeight="1" outlineLevel="1">
      <c r="A87" s="44"/>
      <c r="B87" s="194"/>
      <c r="C87" s="195"/>
      <c r="D87" s="182"/>
      <c r="E87" s="183"/>
      <c r="F87" s="182"/>
      <c r="G87" s="183"/>
      <c r="H87" s="182"/>
      <c r="I87" s="225"/>
      <c r="J87" s="227"/>
      <c r="K87" s="183"/>
      <c r="L87" s="182"/>
      <c r="M87" s="197"/>
    </row>
    <row r="88" spans="1:13" ht="14.1" customHeight="1" outlineLevel="1">
      <c r="A88" s="2">
        <v>13</v>
      </c>
      <c r="C88" s="199" t="s">
        <v>7</v>
      </c>
      <c r="D88" s="182"/>
      <c r="E88" s="183"/>
      <c r="F88" s="182"/>
      <c r="G88" s="183"/>
      <c r="H88" s="182"/>
      <c r="I88" s="183"/>
      <c r="J88" s="265" t="s">
        <v>25</v>
      </c>
      <c r="K88" s="266" t="s">
        <v>71</v>
      </c>
      <c r="L88" s="182"/>
      <c r="M88" s="183"/>
    </row>
    <row r="89" spans="1:13" ht="14.1" customHeight="1" outlineLevel="1">
      <c r="A89" s="2">
        <v>13</v>
      </c>
      <c r="C89" s="199" t="s">
        <v>8</v>
      </c>
      <c r="D89" s="267" t="s">
        <v>26</v>
      </c>
      <c r="E89" s="268" t="s">
        <v>71</v>
      </c>
      <c r="F89" s="347" t="s">
        <v>73</v>
      </c>
      <c r="G89" s="348" t="s">
        <v>71</v>
      </c>
      <c r="H89" s="269" t="s">
        <v>27</v>
      </c>
      <c r="I89" s="270" t="s">
        <v>71</v>
      </c>
      <c r="J89" s="272" t="s">
        <v>28</v>
      </c>
      <c r="K89" s="273" t="s">
        <v>71</v>
      </c>
      <c r="L89" s="291"/>
      <c r="M89" s="294"/>
    </row>
    <row r="90" spans="1:13" ht="14.1" customHeight="1" outlineLevel="1">
      <c r="A90" s="2">
        <v>13</v>
      </c>
      <c r="C90" s="199" t="s">
        <v>9</v>
      </c>
      <c r="D90" s="267" t="s">
        <v>26</v>
      </c>
      <c r="E90" s="184"/>
      <c r="F90" s="274" t="s">
        <v>25</v>
      </c>
      <c r="G90" s="266" t="s">
        <v>71</v>
      </c>
      <c r="H90" s="347" t="s">
        <v>73</v>
      </c>
      <c r="I90" s="348" t="s">
        <v>71</v>
      </c>
      <c r="J90" s="272" t="s">
        <v>28</v>
      </c>
      <c r="K90" s="273" t="s">
        <v>71</v>
      </c>
      <c r="L90" s="275" t="s">
        <v>28</v>
      </c>
      <c r="M90" s="273" t="s">
        <v>71</v>
      </c>
    </row>
    <row r="91" spans="1:13" ht="14.1" customHeight="1" outlineLevel="1">
      <c r="A91" s="2">
        <v>13</v>
      </c>
      <c r="C91" s="199" t="s">
        <v>10</v>
      </c>
      <c r="D91" s="276" t="s">
        <v>26</v>
      </c>
      <c r="E91" s="185"/>
      <c r="F91" s="274" t="s">
        <v>25</v>
      </c>
      <c r="G91" s="266" t="s">
        <v>71</v>
      </c>
      <c r="H91" s="342" t="s">
        <v>69</v>
      </c>
      <c r="I91" s="346" t="s">
        <v>77</v>
      </c>
      <c r="J91" s="272" t="s">
        <v>28</v>
      </c>
      <c r="K91" s="273" t="s">
        <v>71</v>
      </c>
      <c r="M91" s="179"/>
    </row>
    <row r="92" spans="1:13" s="7" customFormat="1" ht="14.1" customHeight="1" outlineLevel="2">
      <c r="A92" s="20">
        <v>14</v>
      </c>
      <c r="B92" s="189">
        <v>14</v>
      </c>
      <c r="C92" s="190" t="s">
        <v>2</v>
      </c>
      <c r="D92" s="191" t="s">
        <v>3</v>
      </c>
      <c r="E92" s="192">
        <f>E86+7</f>
        <v>44345</v>
      </c>
      <c r="F92" s="191" t="s">
        <v>13</v>
      </c>
      <c r="G92" s="192">
        <f>E92+1</f>
        <v>44346</v>
      </c>
      <c r="H92" s="191" t="s">
        <v>4</v>
      </c>
      <c r="I92" s="223">
        <f>G92+1</f>
        <v>44347</v>
      </c>
      <c r="J92" s="224" t="s">
        <v>17</v>
      </c>
      <c r="K92" s="192">
        <f>I92+1</f>
        <v>44348</v>
      </c>
      <c r="L92" s="191" t="s">
        <v>6</v>
      </c>
      <c r="M92" s="193">
        <f>K92+1</f>
        <v>44349</v>
      </c>
    </row>
    <row r="93" spans="1:13" s="18" customFormat="1" ht="14.1" customHeight="1" outlineLevel="1">
      <c r="A93" s="44"/>
      <c r="B93" s="194"/>
      <c r="C93" s="195"/>
      <c r="D93" s="182"/>
      <c r="E93" s="183"/>
      <c r="F93" s="182"/>
      <c r="G93" s="183"/>
      <c r="H93" s="182"/>
      <c r="I93" s="225"/>
      <c r="J93" s="227"/>
      <c r="K93" s="183"/>
      <c r="L93" s="182"/>
      <c r="M93" s="197"/>
    </row>
    <row r="94" spans="1:13" ht="14.1" customHeight="1" outlineLevel="1">
      <c r="A94" s="2">
        <v>14</v>
      </c>
      <c r="C94" s="199" t="s">
        <v>7</v>
      </c>
      <c r="D94" s="182"/>
      <c r="E94" s="183"/>
      <c r="F94" s="182"/>
      <c r="G94" s="183"/>
      <c r="H94" s="182"/>
      <c r="I94" s="225"/>
      <c r="J94" s="265" t="s">
        <v>25</v>
      </c>
      <c r="K94" s="266" t="s">
        <v>71</v>
      </c>
      <c r="L94" s="232"/>
      <c r="M94" s="184"/>
    </row>
    <row r="95" spans="1:13" ht="14.1" customHeight="1" outlineLevel="1">
      <c r="A95" s="2">
        <v>14</v>
      </c>
      <c r="C95" s="199" t="s">
        <v>8</v>
      </c>
      <c r="D95" s="267" t="s">
        <v>26</v>
      </c>
      <c r="E95" s="268" t="s">
        <v>71</v>
      </c>
      <c r="F95" s="274" t="s">
        <v>25</v>
      </c>
      <c r="G95" s="266" t="s">
        <v>71</v>
      </c>
      <c r="H95" s="347" t="s">
        <v>73</v>
      </c>
      <c r="I95" s="348" t="s">
        <v>71</v>
      </c>
      <c r="J95" s="272" t="s">
        <v>62</v>
      </c>
      <c r="K95" s="273" t="s">
        <v>71</v>
      </c>
      <c r="L95" s="182"/>
      <c r="M95" s="183"/>
    </row>
    <row r="96" spans="1:13" ht="14.1" customHeight="1" outlineLevel="1">
      <c r="A96" s="2">
        <v>14</v>
      </c>
      <c r="C96" s="199" t="s">
        <v>9</v>
      </c>
      <c r="D96" s="267" t="s">
        <v>26</v>
      </c>
      <c r="E96" s="184"/>
      <c r="F96" s="274" t="s">
        <v>25</v>
      </c>
      <c r="G96" s="266" t="s">
        <v>71</v>
      </c>
      <c r="H96" s="347" t="s">
        <v>73</v>
      </c>
      <c r="I96" s="348" t="s">
        <v>71</v>
      </c>
      <c r="J96" s="272" t="s">
        <v>62</v>
      </c>
      <c r="K96" s="273" t="s">
        <v>71</v>
      </c>
      <c r="L96" s="275" t="s">
        <v>28</v>
      </c>
      <c r="M96" s="273" t="s">
        <v>71</v>
      </c>
    </row>
    <row r="97" spans="1:13" ht="14.1" customHeight="1" outlineLevel="1">
      <c r="A97" s="2">
        <v>14</v>
      </c>
      <c r="C97" s="199" t="s">
        <v>10</v>
      </c>
      <c r="D97" s="276" t="s">
        <v>26</v>
      </c>
      <c r="E97" s="185"/>
      <c r="F97" s="229"/>
      <c r="G97" s="185"/>
      <c r="H97" s="342" t="s">
        <v>69</v>
      </c>
      <c r="I97" s="346" t="s">
        <v>77</v>
      </c>
      <c r="J97" s="272" t="s">
        <v>62</v>
      </c>
      <c r="K97" s="273" t="s">
        <v>71</v>
      </c>
      <c r="M97" s="179"/>
    </row>
    <row r="98" spans="1:13" s="7" customFormat="1" ht="14.1" customHeight="1" outlineLevel="2">
      <c r="A98" s="20">
        <v>15</v>
      </c>
      <c r="B98" s="189">
        <v>15</v>
      </c>
      <c r="C98" s="190" t="s">
        <v>2</v>
      </c>
      <c r="D98" s="191" t="s">
        <v>3</v>
      </c>
      <c r="E98" s="192">
        <f>E92+7</f>
        <v>44352</v>
      </c>
      <c r="F98" s="191" t="s">
        <v>13</v>
      </c>
      <c r="G98" s="192">
        <f>E98+1</f>
        <v>44353</v>
      </c>
      <c r="H98" s="191" t="s">
        <v>4</v>
      </c>
      <c r="I98" s="223">
        <f>G98+1</f>
        <v>44354</v>
      </c>
      <c r="J98" s="224" t="s">
        <v>17</v>
      </c>
      <c r="K98" s="192">
        <f>I98+1</f>
        <v>44355</v>
      </c>
      <c r="L98" s="191" t="s">
        <v>6</v>
      </c>
      <c r="M98" s="193">
        <f>K98+1</f>
        <v>44356</v>
      </c>
    </row>
    <row r="99" spans="1:13" s="18" customFormat="1" ht="14.1" customHeight="1" outlineLevel="1">
      <c r="A99" s="44"/>
      <c r="B99" s="194"/>
      <c r="C99" s="195"/>
      <c r="D99" s="182"/>
      <c r="E99" s="183"/>
      <c r="F99" s="182"/>
      <c r="G99" s="183"/>
      <c r="H99" s="182"/>
      <c r="I99" s="225"/>
      <c r="J99" s="227"/>
      <c r="K99" s="183"/>
      <c r="L99" s="182"/>
      <c r="M99" s="197"/>
    </row>
    <row r="100" spans="1:13" ht="14.1" customHeight="1" outlineLevel="1">
      <c r="A100" s="2">
        <v>15</v>
      </c>
      <c r="C100" s="199"/>
      <c r="D100" s="292"/>
      <c r="E100" s="184"/>
      <c r="F100" s="292"/>
      <c r="G100" s="293"/>
      <c r="H100" s="291"/>
      <c r="I100" s="294"/>
      <c r="J100" s="295"/>
      <c r="K100" s="395"/>
      <c r="L100" s="232"/>
      <c r="M100" s="184"/>
    </row>
    <row r="101" spans="1:13" ht="14.1" customHeight="1" outlineLevel="1">
      <c r="A101" s="2">
        <v>15</v>
      </c>
      <c r="C101" s="199"/>
      <c r="D101" s="390"/>
      <c r="E101" s="184"/>
      <c r="F101" s="396"/>
      <c r="G101" s="395"/>
      <c r="J101" s="295"/>
      <c r="K101" s="296"/>
    </row>
    <row r="102" spans="1:13" ht="14.1" customHeight="1" outlineLevel="1">
      <c r="A102" s="2">
        <v>15</v>
      </c>
      <c r="C102" s="199"/>
      <c r="D102" s="392"/>
      <c r="E102" s="184"/>
      <c r="H102" s="133"/>
      <c r="I102" s="134"/>
      <c r="J102" s="295"/>
      <c r="K102" s="296"/>
      <c r="L102" s="291"/>
      <c r="M102" s="296"/>
    </row>
    <row r="103" spans="1:13" ht="14.1" customHeight="1" outlineLevel="1">
      <c r="A103" s="2">
        <v>15</v>
      </c>
      <c r="B103" s="202"/>
      <c r="C103" s="204"/>
      <c r="D103" s="392"/>
      <c r="E103" s="184"/>
      <c r="F103" s="229"/>
      <c r="G103" s="185"/>
      <c r="H103" s="394"/>
      <c r="I103" s="185"/>
      <c r="J103" s="297"/>
      <c r="K103" s="298"/>
      <c r="M103" s="179"/>
    </row>
    <row r="104" spans="1:13" s="8" customFormat="1" ht="14.1" customHeight="1" outlineLevel="1">
      <c r="B104" s="179"/>
      <c r="C104" s="401"/>
      <c r="D104" s="401"/>
      <c r="E104" s="401"/>
      <c r="F104" s="401"/>
      <c r="G104" s="401"/>
      <c r="H104" s="401"/>
      <c r="I104" s="401"/>
      <c r="J104" s="401"/>
      <c r="K104" s="401"/>
      <c r="L104" s="401"/>
      <c r="M104" s="402"/>
    </row>
    <row r="105" spans="1:13" ht="14.1" customHeight="1" outlineLevel="1">
      <c r="B105" s="179"/>
      <c r="C105" s="179"/>
      <c r="D105" s="196"/>
      <c r="I105" s="199"/>
      <c r="M105" s="205"/>
    </row>
    <row r="106" spans="1:13" ht="14.1" customHeight="1" outlineLevel="1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</row>
    <row r="107" spans="1:13" ht="14.1" customHeight="1" outlineLevel="1">
      <c r="B107" s="179"/>
      <c r="C107" s="179"/>
      <c r="D107" s="196"/>
      <c r="G107" s="179"/>
      <c r="I107" s="209"/>
      <c r="M107" s="205"/>
    </row>
    <row r="108" spans="1:13" ht="14.1" customHeight="1" outlineLevel="1">
      <c r="B108" s="179"/>
      <c r="C108" s="179"/>
      <c r="D108" s="299" t="s">
        <v>73</v>
      </c>
      <c r="E108" s="206">
        <f>COUNTIF(D4:M103, "ΓενΠαθΑν")</f>
        <v>28</v>
      </c>
      <c r="F108" s="207">
        <v>50</v>
      </c>
      <c r="G108" s="196" t="s">
        <v>72</v>
      </c>
      <c r="H108" s="196"/>
      <c r="I108" s="208"/>
      <c r="J108" s="196"/>
      <c r="M108" s="205"/>
    </row>
    <row r="109" spans="1:13" ht="14.1" customHeight="1" outlineLevel="1">
      <c r="B109" s="179"/>
      <c r="C109" s="179"/>
      <c r="D109" s="300" t="s">
        <v>26</v>
      </c>
      <c r="E109" s="206">
        <f>COUNTIF(D4:M104, "ΤοπογΑνατ")</f>
        <v>36</v>
      </c>
      <c r="F109" s="207">
        <v>60</v>
      </c>
      <c r="G109" s="180" t="s">
        <v>72</v>
      </c>
    </row>
    <row r="110" spans="1:13" ht="14.1" customHeight="1" outlineLevel="1">
      <c r="B110" s="179"/>
      <c r="C110" s="179"/>
      <c r="D110" s="301" t="s">
        <v>25</v>
      </c>
      <c r="E110" s="206">
        <f>COUNTIF(D4:M103, "Μικροβ Α")</f>
        <v>30</v>
      </c>
      <c r="F110" s="207">
        <v>60</v>
      </c>
      <c r="G110" s="179" t="s">
        <v>72</v>
      </c>
      <c r="H110" s="209"/>
      <c r="I110" s="179"/>
      <c r="K110" s="179"/>
      <c r="M110" s="179"/>
    </row>
    <row r="111" spans="1:13" ht="14.1" customHeight="1" outlineLevel="1">
      <c r="C111" s="210"/>
      <c r="D111" s="302" t="s">
        <v>27</v>
      </c>
      <c r="E111" s="206">
        <f>COUNTIF(D4:M103, "Φυσιολ Γ")</f>
        <v>25</v>
      </c>
      <c r="F111" s="207">
        <v>50</v>
      </c>
      <c r="G111" s="179" t="s">
        <v>72</v>
      </c>
      <c r="I111" s="179"/>
      <c r="K111" s="179"/>
      <c r="M111" s="179"/>
    </row>
    <row r="112" spans="1:13" ht="14.1" customHeight="1" outlineLevel="1">
      <c r="C112" s="210"/>
      <c r="D112" s="303" t="s">
        <v>28</v>
      </c>
      <c r="E112" s="206">
        <f>COUNTIF(D4:M103, "Ιστολ Β")</f>
        <v>33</v>
      </c>
      <c r="F112" s="207">
        <v>46</v>
      </c>
      <c r="G112" s="179" t="s">
        <v>72</v>
      </c>
      <c r="I112" s="179"/>
      <c r="K112" s="179"/>
      <c r="M112" s="179"/>
    </row>
    <row r="113" spans="2:13" ht="14.1" customHeight="1" outlineLevel="1">
      <c r="C113" s="210"/>
      <c r="D113" s="304" t="s">
        <v>59</v>
      </c>
      <c r="E113" s="206">
        <f>COUNTIF(D4:M103, "Ενδ-ΚλινΑπ")</f>
        <v>8</v>
      </c>
      <c r="F113" s="211">
        <v>16</v>
      </c>
      <c r="G113" s="213" t="s">
        <v>72</v>
      </c>
      <c r="H113" s="213"/>
      <c r="I113" s="213"/>
      <c r="J113" s="213"/>
      <c r="K113" s="213"/>
      <c r="L113" s="213"/>
      <c r="M113" s="213"/>
    </row>
    <row r="114" spans="2:13" ht="14.1" customHeight="1" outlineLevel="1">
      <c r="B114" s="214"/>
      <c r="C114" s="210"/>
      <c r="D114" s="305" t="s">
        <v>62</v>
      </c>
      <c r="E114" s="206">
        <f>COUNTIF(D5:M104, "Εμβρυολ Β")</f>
        <v>23</v>
      </c>
      <c r="F114" s="233">
        <v>14</v>
      </c>
      <c r="G114" s="213" t="s">
        <v>72</v>
      </c>
      <c r="H114" s="213"/>
      <c r="I114" s="213"/>
      <c r="J114" s="213"/>
      <c r="K114" s="213"/>
      <c r="L114" s="213"/>
      <c r="M114" s="213"/>
    </row>
    <row r="115" spans="2:13" ht="14.1" customHeight="1">
      <c r="C115" s="210"/>
      <c r="D115" s="288" t="s">
        <v>64</v>
      </c>
      <c r="E115" s="206">
        <f>COUNTIF(D6:M105, "ΑνοσΚαρκ")</f>
        <v>8</v>
      </c>
      <c r="F115" s="233">
        <v>16</v>
      </c>
      <c r="G115" s="179" t="s">
        <v>72</v>
      </c>
      <c r="I115" s="179"/>
      <c r="K115" s="179"/>
      <c r="M115" s="179"/>
    </row>
    <row r="116" spans="2:13" ht="14.1" customHeight="1">
      <c r="D116" s="303" t="s">
        <v>69</v>
      </c>
      <c r="E116" s="206">
        <f>COUNTIF(D3:M103, "Προγραμ")</f>
        <v>14</v>
      </c>
      <c r="F116" s="387">
        <v>30</v>
      </c>
      <c r="G116" s="180" t="s">
        <v>72</v>
      </c>
    </row>
    <row r="118" spans="2:13" ht="14.1" customHeight="1">
      <c r="D118" s="2"/>
    </row>
  </sheetData>
  <autoFilter ref="A1:M103"/>
  <mergeCells count="1">
    <mergeCell ref="C104:M104"/>
  </mergeCells>
  <pageMargins left="0.6692913385826772" right="0.55118110236220474" top="1.1811023622047245" bottom="1.0236220472440944" header="0.59055118110236227" footer="0.59055118110236227"/>
  <pageSetup paperSize="9" scale="98" fitToHeight="2" orientation="portrait" horizontalDpi="300" verticalDpi="300" r:id="rId1"/>
  <headerFooter alignWithMargins="0">
    <oddHeader xml:space="preserve">&amp;R&amp;"-,Κανονικά"4ο Εξάμηνο&amp;"Book Antiqua,Κανονικά" </oddHeader>
    <oddFooter>&amp;R&amp;"Arial,Regular" &amp;P / &amp;N</oddFooter>
  </headerFooter>
  <rowBreaks count="2" manualBreakCount="2">
    <brk id="55" min="1" max="12" man="1"/>
    <brk id="107" min="1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transitionEvaluation="1"/>
  <dimension ref="A1:R118"/>
  <sheetViews>
    <sheetView view="pageBreakPreview" zoomScaleNormal="90" zoomScaleSheetLayoutView="100" workbookViewId="0">
      <pane xSplit="3" ySplit="1" topLeftCell="D2" activePane="bottomRight" state="frozenSplit"/>
      <selection activeCell="N89" sqref="N89"/>
      <selection pane="topRight" activeCell="N89" sqref="N89"/>
      <selection pane="bottomLeft" activeCell="N89" sqref="N89"/>
      <selection pane="bottomRight" activeCell="J93" sqref="J93"/>
    </sheetView>
  </sheetViews>
  <sheetFormatPr defaultColWidth="8.625" defaultRowHeight="14.1" customHeight="1" outlineLevelRow="2"/>
  <cols>
    <col min="1" max="1" width="2.625" style="2" hidden="1" customWidth="1"/>
    <col min="2" max="2" width="2.625" style="12" customWidth="1"/>
    <col min="3" max="3" width="5" style="5" customWidth="1"/>
    <col min="4" max="4" width="8.625" style="2" customWidth="1"/>
    <col min="5" max="5" width="7.5" style="4" customWidth="1"/>
    <col min="6" max="6" width="8.625" style="2" customWidth="1"/>
    <col min="7" max="7" width="8.125" style="4" customWidth="1"/>
    <col min="8" max="8" width="8.625" style="2" customWidth="1"/>
    <col min="9" max="9" width="7.625" style="4" customWidth="1"/>
    <col min="10" max="10" width="8.625" style="2" customWidth="1"/>
    <col min="11" max="11" width="7.375" style="4" customWidth="1"/>
    <col min="12" max="12" width="8.625" style="2" customWidth="1"/>
    <col min="13" max="13" width="6.625" style="4" customWidth="1"/>
    <col min="14" max="14" width="26" style="2" customWidth="1"/>
    <col min="15" max="16384" width="8.625" style="2"/>
  </cols>
  <sheetData>
    <row r="1" spans="1:16" s="10" customFormat="1" ht="14.1" customHeight="1">
      <c r="A1" s="11" t="s">
        <v>0</v>
      </c>
      <c r="B1" s="13" t="s">
        <v>1</v>
      </c>
      <c r="C1" s="9" t="s">
        <v>19</v>
      </c>
      <c r="D1" s="14" t="s">
        <v>11</v>
      </c>
      <c r="E1" s="15" t="s">
        <v>3</v>
      </c>
      <c r="F1" s="14" t="s">
        <v>12</v>
      </c>
      <c r="G1" s="15" t="s">
        <v>13</v>
      </c>
      <c r="H1" s="14" t="s">
        <v>14</v>
      </c>
      <c r="I1" s="15" t="s">
        <v>4</v>
      </c>
      <c r="J1" s="14" t="s">
        <v>15</v>
      </c>
      <c r="K1" s="15" t="s">
        <v>5</v>
      </c>
      <c r="L1" s="14" t="s">
        <v>16</v>
      </c>
      <c r="M1" s="15" t="s">
        <v>6</v>
      </c>
    </row>
    <row r="2" spans="1:16" s="7" customFormat="1" ht="14.1" customHeight="1" outlineLevel="2">
      <c r="A2" s="20">
        <v>1</v>
      </c>
      <c r="B2" s="189">
        <v>1</v>
      </c>
      <c r="C2" s="190" t="s">
        <v>2</v>
      </c>
      <c r="D2" s="191" t="s">
        <v>3</v>
      </c>
      <c r="E2" s="192">
        <v>44240</v>
      </c>
      <c r="F2" s="191" t="s">
        <v>13</v>
      </c>
      <c r="G2" s="192">
        <f>E2+1</f>
        <v>44241</v>
      </c>
      <c r="H2" s="191" t="s">
        <v>4</v>
      </c>
      <c r="I2" s="192">
        <f>G2+1</f>
        <v>44242</v>
      </c>
      <c r="J2" s="191" t="s">
        <v>17</v>
      </c>
      <c r="K2" s="192">
        <f>I2+1</f>
        <v>44243</v>
      </c>
      <c r="L2" s="191" t="s">
        <v>6</v>
      </c>
      <c r="M2" s="193">
        <f>K2+1</f>
        <v>44244</v>
      </c>
    </row>
    <row r="3" spans="1:16" s="18" customFormat="1" ht="14.1" customHeight="1" outlineLevel="1">
      <c r="A3" s="44"/>
      <c r="B3" s="194"/>
      <c r="C3" s="195"/>
      <c r="D3" s="182"/>
      <c r="E3" s="183"/>
      <c r="F3" s="182"/>
      <c r="G3" s="183"/>
      <c r="H3" s="182"/>
      <c r="I3" s="183"/>
      <c r="J3" s="196"/>
      <c r="K3" s="183"/>
      <c r="L3" s="182"/>
      <c r="M3" s="197"/>
    </row>
    <row r="4" spans="1:16" ht="14.1" customHeight="1" outlineLevel="1">
      <c r="A4" s="2">
        <v>1</v>
      </c>
      <c r="B4" s="198"/>
      <c r="C4" s="199" t="s">
        <v>7</v>
      </c>
      <c r="D4" s="319" t="s">
        <v>29</v>
      </c>
      <c r="E4" s="320" t="s">
        <v>74</v>
      </c>
      <c r="F4" s="321" t="s">
        <v>85</v>
      </c>
      <c r="G4" s="270" t="s">
        <v>74</v>
      </c>
      <c r="H4" s="319" t="s">
        <v>29</v>
      </c>
      <c r="I4" s="320" t="s">
        <v>74</v>
      </c>
      <c r="J4" s="321" t="s">
        <v>85</v>
      </c>
      <c r="K4" s="270" t="s">
        <v>74</v>
      </c>
      <c r="L4" s="321" t="s">
        <v>85</v>
      </c>
      <c r="M4" s="270" t="s">
        <v>74</v>
      </c>
    </row>
    <row r="5" spans="1:16" ht="14.1" customHeight="1" outlineLevel="1">
      <c r="A5" s="2">
        <v>1</v>
      </c>
      <c r="B5" s="198"/>
      <c r="C5" s="199" t="s">
        <v>8</v>
      </c>
      <c r="D5" s="319" t="s">
        <v>29</v>
      </c>
      <c r="E5" s="320" t="s">
        <v>74</v>
      </c>
      <c r="F5" s="322" t="s">
        <v>29</v>
      </c>
      <c r="G5" s="320" t="s">
        <v>74</v>
      </c>
      <c r="H5" s="347" t="s">
        <v>86</v>
      </c>
      <c r="I5" s="348" t="s">
        <v>74</v>
      </c>
      <c r="J5" s="323" t="s">
        <v>30</v>
      </c>
      <c r="K5" s="324" t="s">
        <v>74</v>
      </c>
      <c r="L5" s="325" t="s">
        <v>83</v>
      </c>
      <c r="M5" s="326" t="s">
        <v>74</v>
      </c>
    </row>
    <row r="6" spans="1:16" ht="14.1" customHeight="1" outlineLevel="1">
      <c r="A6" s="2">
        <v>1</v>
      </c>
      <c r="B6" s="198"/>
      <c r="C6" s="199" t="s">
        <v>9</v>
      </c>
      <c r="D6" s="356" t="s">
        <v>87</v>
      </c>
      <c r="E6" s="357" t="s">
        <v>74</v>
      </c>
      <c r="F6" s="322" t="s">
        <v>29</v>
      </c>
      <c r="G6" s="320" t="s">
        <v>74</v>
      </c>
      <c r="H6" s="356" t="s">
        <v>87</v>
      </c>
      <c r="I6" s="357" t="s">
        <v>74</v>
      </c>
      <c r="J6" s="327" t="s">
        <v>31</v>
      </c>
      <c r="K6" s="328" t="s">
        <v>74</v>
      </c>
      <c r="L6" s="323" t="s">
        <v>30</v>
      </c>
      <c r="M6" s="324" t="s">
        <v>74</v>
      </c>
    </row>
    <row r="7" spans="1:16" ht="14.1" customHeight="1" outlineLevel="1">
      <c r="A7" s="2">
        <v>1</v>
      </c>
      <c r="B7" s="198"/>
      <c r="C7" s="199" t="s">
        <v>10</v>
      </c>
      <c r="D7" s="316" t="s">
        <v>32</v>
      </c>
      <c r="E7" s="317" t="s">
        <v>74</v>
      </c>
      <c r="F7" s="232"/>
      <c r="G7" s="184"/>
      <c r="H7" s="232"/>
      <c r="I7" s="184"/>
      <c r="J7" s="329" t="s">
        <v>33</v>
      </c>
      <c r="K7" s="330" t="s">
        <v>74</v>
      </c>
      <c r="L7" s="331" t="s">
        <v>60</v>
      </c>
      <c r="M7" s="332" t="s">
        <v>74</v>
      </c>
    </row>
    <row r="8" spans="1:16" s="7" customFormat="1" ht="14.1" customHeight="1" outlineLevel="2">
      <c r="A8" s="20">
        <v>2</v>
      </c>
      <c r="B8" s="189">
        <v>2</v>
      </c>
      <c r="C8" s="190" t="s">
        <v>2</v>
      </c>
      <c r="D8" s="191" t="s">
        <v>3</v>
      </c>
      <c r="E8" s="192">
        <f>E2+7</f>
        <v>44247</v>
      </c>
      <c r="F8" s="191" t="s">
        <v>13</v>
      </c>
      <c r="G8" s="192">
        <f>E8+1</f>
        <v>44248</v>
      </c>
      <c r="H8" s="191" t="s">
        <v>4</v>
      </c>
      <c r="I8" s="192">
        <f>G8+1</f>
        <v>44249</v>
      </c>
      <c r="J8" s="191" t="s">
        <v>17</v>
      </c>
      <c r="K8" s="192">
        <f>I8+1</f>
        <v>44250</v>
      </c>
      <c r="L8" s="191" t="s">
        <v>6</v>
      </c>
      <c r="M8" s="193">
        <f>K8+1</f>
        <v>44251</v>
      </c>
      <c r="N8" s="58"/>
      <c r="O8" s="59"/>
    </row>
    <row r="9" spans="1:16" s="18" customFormat="1" ht="14.1" customHeight="1" outlineLevel="1">
      <c r="A9" s="44"/>
      <c r="B9" s="194"/>
      <c r="C9" s="195"/>
      <c r="D9" s="182"/>
      <c r="E9" s="183"/>
      <c r="F9" s="182"/>
      <c r="G9" s="183"/>
      <c r="H9" s="182"/>
      <c r="I9" s="183"/>
      <c r="J9" s="182"/>
      <c r="K9" s="183"/>
      <c r="L9" s="182"/>
      <c r="M9" s="197"/>
      <c r="N9" s="60"/>
      <c r="O9" s="59"/>
    </row>
    <row r="10" spans="1:16" ht="14.1" customHeight="1" outlineLevel="1">
      <c r="A10" s="2">
        <v>2</v>
      </c>
      <c r="B10" s="198"/>
      <c r="C10" s="199" t="s">
        <v>7</v>
      </c>
      <c r="D10" s="319" t="s">
        <v>29</v>
      </c>
      <c r="E10" s="320" t="s">
        <v>74</v>
      </c>
      <c r="F10" s="321" t="s">
        <v>85</v>
      </c>
      <c r="G10" s="270" t="s">
        <v>74</v>
      </c>
      <c r="H10" s="319" t="s">
        <v>29</v>
      </c>
      <c r="I10" s="320" t="s">
        <v>74</v>
      </c>
      <c r="J10" s="321" t="s">
        <v>85</v>
      </c>
      <c r="K10" s="270" t="s">
        <v>74</v>
      </c>
      <c r="L10" s="321" t="s">
        <v>85</v>
      </c>
      <c r="M10" s="270" t="s">
        <v>74</v>
      </c>
      <c r="N10" s="61"/>
      <c r="O10" s="59"/>
    </row>
    <row r="11" spans="1:16" ht="14.1" customHeight="1" outlineLevel="1">
      <c r="A11" s="2">
        <v>2</v>
      </c>
      <c r="B11" s="198"/>
      <c r="C11" s="199" t="s">
        <v>8</v>
      </c>
      <c r="D11" s="319" t="s">
        <v>29</v>
      </c>
      <c r="E11" s="320" t="s">
        <v>74</v>
      </c>
      <c r="F11" s="322" t="s">
        <v>29</v>
      </c>
      <c r="G11" s="320" t="s">
        <v>74</v>
      </c>
      <c r="H11" s="347" t="s">
        <v>86</v>
      </c>
      <c r="I11" s="348" t="s">
        <v>74</v>
      </c>
      <c r="J11" s="323" t="s">
        <v>30</v>
      </c>
      <c r="K11" s="324" t="s">
        <v>74</v>
      </c>
      <c r="L11" s="325" t="s">
        <v>83</v>
      </c>
      <c r="M11" s="326" t="s">
        <v>74</v>
      </c>
      <c r="N11" s="61"/>
      <c r="O11" s="59"/>
    </row>
    <row r="12" spans="1:16" ht="14.1" customHeight="1" outlineLevel="1">
      <c r="A12" s="2">
        <v>2</v>
      </c>
      <c r="B12" s="198"/>
      <c r="C12" s="199" t="s">
        <v>9</v>
      </c>
      <c r="D12" s="356" t="s">
        <v>87</v>
      </c>
      <c r="E12" s="357" t="s">
        <v>74</v>
      </c>
      <c r="F12" s="322" t="s">
        <v>29</v>
      </c>
      <c r="G12" s="320" t="s">
        <v>74</v>
      </c>
      <c r="H12" s="356" t="s">
        <v>87</v>
      </c>
      <c r="I12" s="357" t="s">
        <v>74</v>
      </c>
      <c r="J12" s="327" t="s">
        <v>31</v>
      </c>
      <c r="K12" s="328" t="s">
        <v>74</v>
      </c>
      <c r="L12" s="323" t="s">
        <v>30</v>
      </c>
      <c r="M12" s="324" t="s">
        <v>74</v>
      </c>
    </row>
    <row r="13" spans="1:16" ht="14.1" customHeight="1" outlineLevel="1">
      <c r="A13" s="2">
        <v>2</v>
      </c>
      <c r="B13" s="198"/>
      <c r="C13" s="199" t="s">
        <v>10</v>
      </c>
      <c r="D13" s="316" t="s">
        <v>32</v>
      </c>
      <c r="E13" s="317" t="s">
        <v>74</v>
      </c>
      <c r="F13" s="232"/>
      <c r="G13" s="184"/>
      <c r="H13" s="232"/>
      <c r="I13" s="184"/>
      <c r="J13" s="329" t="s">
        <v>33</v>
      </c>
      <c r="K13" s="330" t="s">
        <v>74</v>
      </c>
      <c r="L13" s="331" t="s">
        <v>60</v>
      </c>
      <c r="M13" s="332" t="s">
        <v>74</v>
      </c>
    </row>
    <row r="14" spans="1:16" s="7" customFormat="1" ht="14.1" customHeight="1" outlineLevel="2">
      <c r="A14" s="20">
        <v>3</v>
      </c>
      <c r="B14" s="189">
        <v>3</v>
      </c>
      <c r="C14" s="190" t="s">
        <v>2</v>
      </c>
      <c r="D14" s="191" t="s">
        <v>3</v>
      </c>
      <c r="E14" s="192">
        <f>E8+7</f>
        <v>44254</v>
      </c>
      <c r="F14" s="191" t="s">
        <v>13</v>
      </c>
      <c r="G14" s="192">
        <f>E14+1</f>
        <v>44255</v>
      </c>
      <c r="H14" s="191" t="s">
        <v>4</v>
      </c>
      <c r="I14" s="192">
        <f>G14+1</f>
        <v>44256</v>
      </c>
      <c r="J14" s="191" t="s">
        <v>17</v>
      </c>
      <c r="K14" s="192">
        <f>I14+1</f>
        <v>44257</v>
      </c>
      <c r="L14" s="191" t="s">
        <v>6</v>
      </c>
      <c r="M14" s="193">
        <f>K14+1</f>
        <v>44258</v>
      </c>
      <c r="P14" s="41"/>
    </row>
    <row r="15" spans="1:16" s="18" customFormat="1" ht="14.1" customHeight="1" outlineLevel="1">
      <c r="A15" s="44"/>
      <c r="B15" s="194"/>
      <c r="C15" s="195"/>
      <c r="D15" s="182"/>
      <c r="E15" s="183"/>
      <c r="F15" s="182"/>
      <c r="G15" s="183"/>
      <c r="H15" s="182"/>
      <c r="I15" s="183"/>
      <c r="J15" s="182"/>
      <c r="K15" s="183"/>
      <c r="L15" s="182"/>
      <c r="M15" s="197"/>
      <c r="P15" s="50"/>
    </row>
    <row r="16" spans="1:16" ht="14.1" customHeight="1" outlineLevel="1">
      <c r="A16" s="2">
        <v>3</v>
      </c>
      <c r="B16" s="198"/>
      <c r="C16" s="199" t="s">
        <v>7</v>
      </c>
      <c r="D16" s="280"/>
      <c r="E16" s="228"/>
      <c r="F16" s="321" t="s">
        <v>85</v>
      </c>
      <c r="G16" s="270" t="s">
        <v>74</v>
      </c>
      <c r="H16" s="319" t="s">
        <v>29</v>
      </c>
      <c r="I16" s="320" t="s">
        <v>74</v>
      </c>
      <c r="J16" s="321" t="s">
        <v>85</v>
      </c>
      <c r="K16" s="270" t="s">
        <v>74</v>
      </c>
      <c r="L16" s="321" t="s">
        <v>85</v>
      </c>
      <c r="M16" s="270" t="s">
        <v>74</v>
      </c>
      <c r="P16" s="4"/>
    </row>
    <row r="17" spans="1:17" ht="14.1" customHeight="1" outlineLevel="1">
      <c r="A17" s="2">
        <v>3</v>
      </c>
      <c r="B17" s="198"/>
      <c r="C17" s="199" t="s">
        <v>8</v>
      </c>
      <c r="D17" s="290" t="s">
        <v>18</v>
      </c>
      <c r="E17" s="228"/>
      <c r="F17" s="322" t="s">
        <v>29</v>
      </c>
      <c r="G17" s="320" t="s">
        <v>74</v>
      </c>
      <c r="H17" s="347" t="s">
        <v>86</v>
      </c>
      <c r="I17" s="348" t="s">
        <v>74</v>
      </c>
      <c r="J17" s="323" t="s">
        <v>30</v>
      </c>
      <c r="K17" s="324" t="s">
        <v>74</v>
      </c>
      <c r="L17" s="325" t="s">
        <v>83</v>
      </c>
      <c r="M17" s="326" t="s">
        <v>74</v>
      </c>
      <c r="O17" s="30"/>
      <c r="P17" s="5"/>
    </row>
    <row r="18" spans="1:17" ht="14.1" customHeight="1" outlineLevel="1">
      <c r="A18" s="2">
        <v>3</v>
      </c>
      <c r="B18" s="198"/>
      <c r="C18" s="199" t="s">
        <v>9</v>
      </c>
      <c r="D18" s="282"/>
      <c r="E18" s="228"/>
      <c r="F18" s="322" t="s">
        <v>29</v>
      </c>
      <c r="G18" s="320" t="s">
        <v>74</v>
      </c>
      <c r="H18" s="356" t="s">
        <v>87</v>
      </c>
      <c r="I18" s="357" t="s">
        <v>74</v>
      </c>
      <c r="J18" s="327" t="s">
        <v>31</v>
      </c>
      <c r="K18" s="328" t="s">
        <v>74</v>
      </c>
      <c r="L18" s="323" t="s">
        <v>30</v>
      </c>
      <c r="M18" s="324" t="s">
        <v>74</v>
      </c>
      <c r="O18" s="30"/>
      <c r="P18" s="5"/>
    </row>
    <row r="19" spans="1:17" ht="14.1" customHeight="1" outlineLevel="1">
      <c r="A19" s="2">
        <v>3</v>
      </c>
      <c r="B19" s="198"/>
      <c r="C19" s="199" t="s">
        <v>10</v>
      </c>
      <c r="D19" s="282"/>
      <c r="E19" s="228"/>
      <c r="F19" s="318" t="s">
        <v>61</v>
      </c>
      <c r="G19" s="318" t="s">
        <v>74</v>
      </c>
      <c r="H19" s="232"/>
      <c r="I19" s="184"/>
      <c r="J19" s="329" t="s">
        <v>33</v>
      </c>
      <c r="K19" s="330" t="s">
        <v>74</v>
      </c>
      <c r="L19" s="331" t="s">
        <v>60</v>
      </c>
      <c r="M19" s="332" t="s">
        <v>74</v>
      </c>
      <c r="O19" s="39"/>
      <c r="P19" s="40"/>
    </row>
    <row r="20" spans="1:17" s="7" customFormat="1" ht="14.1" customHeight="1" outlineLevel="2">
      <c r="A20" s="20">
        <v>4</v>
      </c>
      <c r="B20" s="189">
        <v>4</v>
      </c>
      <c r="C20" s="190" t="s">
        <v>2</v>
      </c>
      <c r="D20" s="191" t="s">
        <v>3</v>
      </c>
      <c r="E20" s="192">
        <f>E14+7</f>
        <v>44261</v>
      </c>
      <c r="F20" s="191" t="s">
        <v>13</v>
      </c>
      <c r="G20" s="192">
        <f>E20+1</f>
        <v>44262</v>
      </c>
      <c r="H20" s="191" t="s">
        <v>4</v>
      </c>
      <c r="I20" s="192">
        <f>G20+1</f>
        <v>44263</v>
      </c>
      <c r="J20" s="191" t="s">
        <v>17</v>
      </c>
      <c r="K20" s="192">
        <f>I20+1</f>
        <v>44264</v>
      </c>
      <c r="L20" s="191" t="s">
        <v>6</v>
      </c>
      <c r="M20" s="193">
        <f>K20+1</f>
        <v>44265</v>
      </c>
      <c r="O20" s="30"/>
      <c r="P20" s="5"/>
      <c r="Q20" s="42"/>
    </row>
    <row r="21" spans="1:17" s="18" customFormat="1" ht="14.1" customHeight="1" outlineLevel="1">
      <c r="A21" s="44"/>
      <c r="B21" s="194"/>
      <c r="C21" s="195"/>
      <c r="D21" s="182"/>
      <c r="E21" s="183"/>
      <c r="F21" s="182"/>
      <c r="G21" s="183"/>
      <c r="H21" s="182"/>
      <c r="I21" s="183"/>
      <c r="J21" s="182"/>
      <c r="K21" s="183"/>
      <c r="L21" s="182"/>
      <c r="M21" s="197"/>
      <c r="O21" s="30"/>
      <c r="P21" s="5"/>
      <c r="Q21" s="50"/>
    </row>
    <row r="22" spans="1:17" ht="14.1" customHeight="1" outlineLevel="1">
      <c r="A22" s="2">
        <v>4</v>
      </c>
      <c r="B22" s="198"/>
      <c r="C22" s="199" t="s">
        <v>7</v>
      </c>
      <c r="D22" s="319" t="s">
        <v>29</v>
      </c>
      <c r="E22" s="320" t="s">
        <v>74</v>
      </c>
      <c r="F22" s="321" t="s">
        <v>85</v>
      </c>
      <c r="G22" s="270" t="s">
        <v>74</v>
      </c>
      <c r="H22" s="319" t="s">
        <v>29</v>
      </c>
      <c r="I22" s="320" t="s">
        <v>74</v>
      </c>
      <c r="J22" s="321" t="s">
        <v>85</v>
      </c>
      <c r="K22" s="270" t="s">
        <v>74</v>
      </c>
      <c r="L22" s="321" t="s">
        <v>85</v>
      </c>
      <c r="M22" s="270" t="s">
        <v>74</v>
      </c>
      <c r="O22" s="26"/>
      <c r="P22" s="25"/>
      <c r="Q22" s="16"/>
    </row>
    <row r="23" spans="1:17" ht="14.1" customHeight="1" outlineLevel="1">
      <c r="A23" s="2">
        <v>4</v>
      </c>
      <c r="B23" s="198"/>
      <c r="C23" s="199" t="s">
        <v>8</v>
      </c>
      <c r="D23" s="319" t="s">
        <v>29</v>
      </c>
      <c r="E23" s="320" t="s">
        <v>74</v>
      </c>
      <c r="F23" s="322" t="s">
        <v>29</v>
      </c>
      <c r="G23" s="320" t="s">
        <v>74</v>
      </c>
      <c r="H23" s="347" t="s">
        <v>86</v>
      </c>
      <c r="I23" s="348" t="s">
        <v>74</v>
      </c>
      <c r="J23" s="323" t="s">
        <v>30</v>
      </c>
      <c r="K23" s="324" t="s">
        <v>74</v>
      </c>
      <c r="L23" s="325" t="s">
        <v>83</v>
      </c>
      <c r="M23" s="326" t="s">
        <v>74</v>
      </c>
      <c r="O23" s="26"/>
      <c r="P23" s="25"/>
      <c r="Q23" s="16"/>
    </row>
    <row r="24" spans="1:17" ht="14.1" customHeight="1" outlineLevel="1">
      <c r="A24" s="2">
        <v>4</v>
      </c>
      <c r="B24" s="198"/>
      <c r="C24" s="199" t="s">
        <v>9</v>
      </c>
      <c r="D24" s="356" t="s">
        <v>87</v>
      </c>
      <c r="E24" s="357" t="s">
        <v>74</v>
      </c>
      <c r="F24" s="322" t="s">
        <v>29</v>
      </c>
      <c r="G24" s="320" t="s">
        <v>74</v>
      </c>
      <c r="H24" s="356" t="s">
        <v>87</v>
      </c>
      <c r="I24" s="357" t="s">
        <v>74</v>
      </c>
      <c r="J24" s="327" t="s">
        <v>31</v>
      </c>
      <c r="K24" s="328" t="s">
        <v>74</v>
      </c>
      <c r="L24" s="323" t="s">
        <v>30</v>
      </c>
      <c r="M24" s="324" t="s">
        <v>74</v>
      </c>
      <c r="O24" s="26"/>
      <c r="P24" s="25"/>
      <c r="Q24" s="16"/>
    </row>
    <row r="25" spans="1:17" ht="14.1" customHeight="1" outlineLevel="1">
      <c r="A25" s="2">
        <v>4</v>
      </c>
      <c r="B25" s="198"/>
      <c r="C25" s="199" t="s">
        <v>10</v>
      </c>
      <c r="D25" s="316" t="s">
        <v>32</v>
      </c>
      <c r="E25" s="317" t="s">
        <v>74</v>
      </c>
      <c r="F25" s="318" t="s">
        <v>61</v>
      </c>
      <c r="G25" s="318" t="s">
        <v>74</v>
      </c>
      <c r="H25" s="232"/>
      <c r="I25" s="184"/>
      <c r="J25" s="329" t="s">
        <v>33</v>
      </c>
      <c r="K25" s="330" t="s">
        <v>74</v>
      </c>
      <c r="L25" s="331" t="s">
        <v>60</v>
      </c>
      <c r="M25" s="332" t="s">
        <v>74</v>
      </c>
      <c r="O25" s="26"/>
      <c r="P25" s="25"/>
      <c r="Q25" s="43"/>
    </row>
    <row r="26" spans="1:17" s="7" customFormat="1" ht="14.1" customHeight="1" outlineLevel="2">
      <c r="A26" s="20">
        <v>5</v>
      </c>
      <c r="B26" s="189">
        <v>5</v>
      </c>
      <c r="C26" s="190" t="s">
        <v>2</v>
      </c>
      <c r="D26" s="191" t="s">
        <v>3</v>
      </c>
      <c r="E26" s="192">
        <f>E20+7</f>
        <v>44268</v>
      </c>
      <c r="F26" s="191" t="s">
        <v>13</v>
      </c>
      <c r="G26" s="192">
        <f>E26+1</f>
        <v>44269</v>
      </c>
      <c r="H26" s="191" t="s">
        <v>4</v>
      </c>
      <c r="I26" s="192">
        <f>G26+1</f>
        <v>44270</v>
      </c>
      <c r="J26" s="191" t="s">
        <v>17</v>
      </c>
      <c r="K26" s="192">
        <f>I26+1</f>
        <v>44271</v>
      </c>
      <c r="L26" s="191" t="s">
        <v>6</v>
      </c>
      <c r="M26" s="193">
        <f>K26+1</f>
        <v>44272</v>
      </c>
    </row>
    <row r="27" spans="1:17" s="18" customFormat="1" ht="14.1" customHeight="1" outlineLevel="1">
      <c r="A27" s="44"/>
      <c r="B27" s="194"/>
      <c r="C27" s="195"/>
      <c r="D27" s="182"/>
      <c r="E27" s="183"/>
      <c r="F27" s="182"/>
      <c r="G27" s="183"/>
      <c r="H27" s="182"/>
      <c r="I27" s="183"/>
      <c r="J27" s="182"/>
      <c r="K27" s="183"/>
      <c r="L27" s="182"/>
      <c r="M27" s="197"/>
    </row>
    <row r="28" spans="1:17" ht="14.1" customHeight="1" outlineLevel="1">
      <c r="A28" s="2">
        <v>5</v>
      </c>
      <c r="B28" s="198"/>
      <c r="C28" s="199" t="s">
        <v>7</v>
      </c>
      <c r="D28" s="319" t="s">
        <v>29</v>
      </c>
      <c r="E28" s="320" t="s">
        <v>74</v>
      </c>
      <c r="F28" s="321" t="s">
        <v>85</v>
      </c>
      <c r="G28" s="270" t="s">
        <v>74</v>
      </c>
      <c r="H28" s="319" t="s">
        <v>29</v>
      </c>
      <c r="I28" s="320" t="s">
        <v>74</v>
      </c>
      <c r="J28" s="321" t="s">
        <v>85</v>
      </c>
      <c r="K28" s="270" t="s">
        <v>74</v>
      </c>
      <c r="L28" s="321" t="s">
        <v>85</v>
      </c>
      <c r="M28" s="270" t="s">
        <v>74</v>
      </c>
    </row>
    <row r="29" spans="1:17" ht="14.1" customHeight="1" outlineLevel="1">
      <c r="A29" s="2">
        <v>5</v>
      </c>
      <c r="B29" s="198"/>
      <c r="C29" s="199" t="s">
        <v>8</v>
      </c>
      <c r="D29" s="319" t="s">
        <v>29</v>
      </c>
      <c r="E29" s="320" t="s">
        <v>74</v>
      </c>
      <c r="F29" s="322" t="s">
        <v>29</v>
      </c>
      <c r="G29" s="320" t="s">
        <v>74</v>
      </c>
      <c r="H29" s="347" t="s">
        <v>86</v>
      </c>
      <c r="I29" s="348" t="s">
        <v>74</v>
      </c>
      <c r="J29" s="323" t="s">
        <v>30</v>
      </c>
      <c r="K29" s="324" t="s">
        <v>74</v>
      </c>
      <c r="L29" s="325" t="s">
        <v>83</v>
      </c>
      <c r="M29" s="326" t="s">
        <v>74</v>
      </c>
    </row>
    <row r="30" spans="1:17" ht="14.1" customHeight="1" outlineLevel="1">
      <c r="A30" s="2">
        <v>5</v>
      </c>
      <c r="B30" s="198"/>
      <c r="C30" s="199" t="s">
        <v>9</v>
      </c>
      <c r="D30" s="356" t="s">
        <v>87</v>
      </c>
      <c r="E30" s="357" t="s">
        <v>74</v>
      </c>
      <c r="F30" s="322" t="s">
        <v>29</v>
      </c>
      <c r="G30" s="320" t="s">
        <v>74</v>
      </c>
      <c r="H30" s="356" t="s">
        <v>87</v>
      </c>
      <c r="I30" s="357" t="s">
        <v>74</v>
      </c>
      <c r="J30" s="327" t="s">
        <v>31</v>
      </c>
      <c r="K30" s="328" t="s">
        <v>74</v>
      </c>
      <c r="L30" s="323" t="s">
        <v>30</v>
      </c>
      <c r="M30" s="324" t="s">
        <v>74</v>
      </c>
    </row>
    <row r="31" spans="1:17" ht="14.1" customHeight="1" outlineLevel="1">
      <c r="A31" s="2">
        <v>5</v>
      </c>
      <c r="B31" s="198"/>
      <c r="C31" s="199" t="s">
        <v>10</v>
      </c>
      <c r="D31" s="316" t="s">
        <v>32</v>
      </c>
      <c r="E31" s="317" t="s">
        <v>74</v>
      </c>
      <c r="F31" s="318" t="s">
        <v>61</v>
      </c>
      <c r="G31" s="318" t="s">
        <v>74</v>
      </c>
      <c r="H31" s="232"/>
      <c r="I31" s="184"/>
      <c r="J31" s="329" t="s">
        <v>33</v>
      </c>
      <c r="K31" s="330" t="s">
        <v>74</v>
      </c>
      <c r="L31" s="331" t="s">
        <v>60</v>
      </c>
      <c r="M31" s="332" t="s">
        <v>74</v>
      </c>
    </row>
    <row r="32" spans="1:17" s="7" customFormat="1" ht="14.1" customHeight="1" outlineLevel="2">
      <c r="A32" s="20">
        <v>6</v>
      </c>
      <c r="B32" s="189">
        <v>6</v>
      </c>
      <c r="C32" s="190" t="s">
        <v>2</v>
      </c>
      <c r="D32" s="191" t="s">
        <v>3</v>
      </c>
      <c r="E32" s="192">
        <f>E26+7</f>
        <v>44275</v>
      </c>
      <c r="F32" s="191" t="s">
        <v>13</v>
      </c>
      <c r="G32" s="192">
        <f>E32+1</f>
        <v>44276</v>
      </c>
      <c r="H32" s="191" t="s">
        <v>4</v>
      </c>
      <c r="I32" s="192">
        <f>G32+1</f>
        <v>44277</v>
      </c>
      <c r="J32" s="191" t="s">
        <v>17</v>
      </c>
      <c r="K32" s="192">
        <f>I32+1</f>
        <v>44278</v>
      </c>
      <c r="L32" s="191" t="s">
        <v>6</v>
      </c>
      <c r="M32" s="193">
        <f>K32+1</f>
        <v>44279</v>
      </c>
    </row>
    <row r="33" spans="1:16" s="18" customFormat="1" ht="14.1" customHeight="1" outlineLevel="1">
      <c r="A33" s="44"/>
      <c r="B33" s="194"/>
      <c r="C33" s="195"/>
      <c r="D33" s="182"/>
      <c r="E33" s="183"/>
      <c r="F33" s="182"/>
      <c r="G33" s="183"/>
      <c r="H33" s="182"/>
      <c r="I33" s="183"/>
      <c r="J33" s="182"/>
      <c r="K33" s="183"/>
      <c r="L33" s="182"/>
      <c r="M33" s="197"/>
    </row>
    <row r="34" spans="1:16" ht="14.1" customHeight="1" outlineLevel="1">
      <c r="A34" s="2">
        <v>6</v>
      </c>
      <c r="B34" s="198"/>
      <c r="C34" s="199" t="s">
        <v>7</v>
      </c>
      <c r="D34" s="319" t="s">
        <v>29</v>
      </c>
      <c r="E34" s="320" t="s">
        <v>74</v>
      </c>
      <c r="F34" s="321" t="s">
        <v>85</v>
      </c>
      <c r="G34" s="270" t="s">
        <v>74</v>
      </c>
      <c r="H34" s="319" t="s">
        <v>29</v>
      </c>
      <c r="I34" s="320" t="s">
        <v>74</v>
      </c>
      <c r="J34" s="321" t="s">
        <v>85</v>
      </c>
      <c r="K34" s="270" t="s">
        <v>74</v>
      </c>
      <c r="L34" s="321" t="s">
        <v>85</v>
      </c>
      <c r="M34" s="270" t="s">
        <v>74</v>
      </c>
      <c r="O34" s="6"/>
      <c r="P34" s="16"/>
    </row>
    <row r="35" spans="1:16" ht="14.1" customHeight="1" outlineLevel="1">
      <c r="A35" s="2">
        <v>6</v>
      </c>
      <c r="B35" s="198"/>
      <c r="C35" s="199" t="s">
        <v>8</v>
      </c>
      <c r="D35" s="319" t="s">
        <v>29</v>
      </c>
      <c r="E35" s="320" t="s">
        <v>74</v>
      </c>
      <c r="F35" s="322" t="s">
        <v>29</v>
      </c>
      <c r="G35" s="320" t="s">
        <v>74</v>
      </c>
      <c r="H35" s="347" t="s">
        <v>86</v>
      </c>
      <c r="I35" s="348" t="s">
        <v>74</v>
      </c>
      <c r="J35" s="323" t="s">
        <v>30</v>
      </c>
      <c r="K35" s="324" t="s">
        <v>74</v>
      </c>
      <c r="L35" s="325" t="s">
        <v>83</v>
      </c>
      <c r="M35" s="326" t="s">
        <v>74</v>
      </c>
      <c r="O35" s="6"/>
      <c r="P35" s="16"/>
    </row>
    <row r="36" spans="1:16" ht="14.1" customHeight="1" outlineLevel="1">
      <c r="A36" s="2">
        <v>6</v>
      </c>
      <c r="B36" s="198"/>
      <c r="C36" s="199" t="s">
        <v>9</v>
      </c>
      <c r="D36" s="356" t="s">
        <v>87</v>
      </c>
      <c r="E36" s="357" t="s">
        <v>74</v>
      </c>
      <c r="F36" s="322" t="s">
        <v>29</v>
      </c>
      <c r="G36" s="320" t="s">
        <v>74</v>
      </c>
      <c r="H36" s="356" t="s">
        <v>87</v>
      </c>
      <c r="I36" s="357" t="s">
        <v>74</v>
      </c>
      <c r="J36" s="327" t="s">
        <v>31</v>
      </c>
      <c r="K36" s="328" t="s">
        <v>74</v>
      </c>
      <c r="L36" s="323" t="s">
        <v>30</v>
      </c>
      <c r="M36" s="324" t="s">
        <v>74</v>
      </c>
      <c r="O36" s="6"/>
      <c r="P36" s="16"/>
    </row>
    <row r="37" spans="1:16" ht="14.1" customHeight="1" outlineLevel="1">
      <c r="A37" s="2">
        <v>6</v>
      </c>
      <c r="B37" s="198"/>
      <c r="C37" s="199" t="s">
        <v>10</v>
      </c>
      <c r="D37" s="316" t="s">
        <v>32</v>
      </c>
      <c r="E37" s="317" t="s">
        <v>74</v>
      </c>
      <c r="F37" s="318" t="s">
        <v>61</v>
      </c>
      <c r="G37" s="318" t="s">
        <v>74</v>
      </c>
      <c r="H37" s="232"/>
      <c r="I37" s="184"/>
      <c r="J37" s="329" t="s">
        <v>33</v>
      </c>
      <c r="K37" s="330" t="s">
        <v>74</v>
      </c>
      <c r="L37" s="331" t="s">
        <v>60</v>
      </c>
      <c r="M37" s="332" t="s">
        <v>74</v>
      </c>
    </row>
    <row r="38" spans="1:16" s="7" customFormat="1" ht="14.1" customHeight="1" outlineLevel="2">
      <c r="A38" s="20">
        <v>7</v>
      </c>
      <c r="B38" s="189">
        <v>7</v>
      </c>
      <c r="C38" s="190" t="s">
        <v>2</v>
      </c>
      <c r="D38" s="191" t="s">
        <v>3</v>
      </c>
      <c r="E38" s="192">
        <f>E32+7</f>
        <v>44282</v>
      </c>
      <c r="F38" s="191" t="s">
        <v>13</v>
      </c>
      <c r="G38" s="192">
        <f>E38+1</f>
        <v>44283</v>
      </c>
      <c r="H38" s="191" t="s">
        <v>4</v>
      </c>
      <c r="I38" s="192">
        <f>G38+1</f>
        <v>44284</v>
      </c>
      <c r="J38" s="191" t="s">
        <v>17</v>
      </c>
      <c r="K38" s="192">
        <f>I38+1</f>
        <v>44285</v>
      </c>
      <c r="L38" s="191" t="s">
        <v>6</v>
      </c>
      <c r="M38" s="193">
        <f>K38+1</f>
        <v>44286</v>
      </c>
    </row>
    <row r="39" spans="1:16" s="18" customFormat="1" ht="14.1" customHeight="1" outlineLevel="1">
      <c r="A39" s="44"/>
      <c r="B39" s="194"/>
      <c r="C39" s="195"/>
      <c r="D39" s="182"/>
      <c r="E39" s="183"/>
      <c r="F39" s="182"/>
      <c r="G39" s="183"/>
      <c r="H39" s="182"/>
      <c r="I39" s="183"/>
      <c r="J39" s="182"/>
      <c r="K39" s="183"/>
      <c r="L39" s="182"/>
      <c r="M39" s="197"/>
    </row>
    <row r="40" spans="1:16" ht="14.1" customHeight="1" outlineLevel="1">
      <c r="A40" s="2">
        <v>7</v>
      </c>
      <c r="B40" s="198"/>
      <c r="C40" s="199" t="s">
        <v>7</v>
      </c>
      <c r="D40" s="319" t="s">
        <v>29</v>
      </c>
      <c r="E40" s="320" t="s">
        <v>74</v>
      </c>
      <c r="F40" s="333" t="s">
        <v>85</v>
      </c>
      <c r="G40" s="270" t="s">
        <v>74</v>
      </c>
      <c r="H40" s="319" t="s">
        <v>29</v>
      </c>
      <c r="I40" s="320" t="s">
        <v>74</v>
      </c>
      <c r="J40" s="333" t="s">
        <v>85</v>
      </c>
      <c r="K40" s="270" t="s">
        <v>74</v>
      </c>
      <c r="L40" s="321" t="s">
        <v>85</v>
      </c>
      <c r="M40" s="270" t="s">
        <v>74</v>
      </c>
    </row>
    <row r="41" spans="1:16" ht="14.1" customHeight="1" outlineLevel="1">
      <c r="A41" s="2">
        <v>7</v>
      </c>
      <c r="B41" s="198"/>
      <c r="C41" s="199" t="s">
        <v>8</v>
      </c>
      <c r="D41" s="319" t="s">
        <v>29</v>
      </c>
      <c r="E41" s="320" t="s">
        <v>74</v>
      </c>
      <c r="F41" s="322" t="s">
        <v>29</v>
      </c>
      <c r="G41" s="320" t="s">
        <v>74</v>
      </c>
      <c r="H41" s="347" t="s">
        <v>86</v>
      </c>
      <c r="I41" s="348" t="s">
        <v>74</v>
      </c>
      <c r="J41" s="334" t="s">
        <v>30</v>
      </c>
      <c r="K41" s="324" t="s">
        <v>74</v>
      </c>
      <c r="L41" s="325" t="s">
        <v>83</v>
      </c>
      <c r="M41" s="326" t="s">
        <v>74</v>
      </c>
    </row>
    <row r="42" spans="1:16" ht="14.1" customHeight="1" outlineLevel="1">
      <c r="A42" s="2">
        <v>7</v>
      </c>
      <c r="B42" s="198"/>
      <c r="C42" s="199" t="s">
        <v>9</v>
      </c>
      <c r="D42" s="356" t="s">
        <v>87</v>
      </c>
      <c r="E42" s="357" t="s">
        <v>74</v>
      </c>
      <c r="F42" s="322" t="s">
        <v>29</v>
      </c>
      <c r="G42" s="320" t="s">
        <v>74</v>
      </c>
      <c r="H42" s="356" t="s">
        <v>87</v>
      </c>
      <c r="I42" s="357" t="s">
        <v>74</v>
      </c>
      <c r="J42" s="327" t="s">
        <v>31</v>
      </c>
      <c r="K42" s="328" t="s">
        <v>74</v>
      </c>
      <c r="L42" s="323" t="s">
        <v>30</v>
      </c>
      <c r="M42" s="324" t="s">
        <v>74</v>
      </c>
    </row>
    <row r="43" spans="1:16" ht="14.1" customHeight="1" outlineLevel="1">
      <c r="A43" s="2">
        <v>7</v>
      </c>
      <c r="B43" s="198"/>
      <c r="C43" s="199" t="s">
        <v>10</v>
      </c>
      <c r="D43" s="316" t="s">
        <v>32</v>
      </c>
      <c r="E43" s="335" t="s">
        <v>74</v>
      </c>
      <c r="F43" s="318" t="s">
        <v>61</v>
      </c>
      <c r="G43" s="318" t="s">
        <v>74</v>
      </c>
      <c r="H43" s="232"/>
      <c r="I43" s="184"/>
      <c r="J43" s="329" t="s">
        <v>33</v>
      </c>
      <c r="K43" s="330" t="s">
        <v>74</v>
      </c>
      <c r="L43" s="331" t="s">
        <v>60</v>
      </c>
      <c r="M43" s="332" t="s">
        <v>74</v>
      </c>
    </row>
    <row r="44" spans="1:16" s="7" customFormat="1" ht="14.1" customHeight="1" outlineLevel="2">
      <c r="A44" s="20">
        <v>8</v>
      </c>
      <c r="B44" s="189">
        <v>8</v>
      </c>
      <c r="C44" s="190" t="s">
        <v>2</v>
      </c>
      <c r="D44" s="191" t="s">
        <v>3</v>
      </c>
      <c r="E44" s="192">
        <f>E38+7</f>
        <v>44289</v>
      </c>
      <c r="F44" s="191" t="s">
        <v>13</v>
      </c>
      <c r="G44" s="192">
        <f>E44+1</f>
        <v>44290</v>
      </c>
      <c r="H44" s="191" t="s">
        <v>4</v>
      </c>
      <c r="I44" s="192">
        <f>G44+1</f>
        <v>44291</v>
      </c>
      <c r="J44" s="191" t="s">
        <v>17</v>
      </c>
      <c r="K44" s="192">
        <f>I44+1</f>
        <v>44292</v>
      </c>
      <c r="L44" s="191" t="s">
        <v>6</v>
      </c>
      <c r="M44" s="193">
        <f>K44+1</f>
        <v>44293</v>
      </c>
      <c r="O44" s="30"/>
      <c r="P44" s="5"/>
    </row>
    <row r="45" spans="1:16" s="18" customFormat="1" ht="14.1" customHeight="1" outlineLevel="1">
      <c r="A45" s="44"/>
      <c r="B45" s="194"/>
      <c r="C45" s="195"/>
      <c r="D45" s="182"/>
      <c r="E45" s="183"/>
      <c r="F45" s="182"/>
      <c r="G45" s="183"/>
      <c r="H45" s="182"/>
      <c r="I45" s="183"/>
      <c r="J45" s="182"/>
      <c r="K45" s="183"/>
      <c r="L45" s="182"/>
      <c r="M45" s="197"/>
      <c r="O45" s="30"/>
      <c r="P45" s="5"/>
    </row>
    <row r="46" spans="1:16" ht="14.1" customHeight="1" outlineLevel="1">
      <c r="A46" s="2">
        <v>8</v>
      </c>
      <c r="B46" s="198"/>
      <c r="C46" s="199" t="s">
        <v>7</v>
      </c>
      <c r="D46" s="319" t="s">
        <v>29</v>
      </c>
      <c r="E46" s="320" t="s">
        <v>74</v>
      </c>
      <c r="F46" s="333" t="s">
        <v>85</v>
      </c>
      <c r="G46" s="270" t="s">
        <v>74</v>
      </c>
      <c r="H46" s="319" t="s">
        <v>29</v>
      </c>
      <c r="I46" s="320" t="s">
        <v>74</v>
      </c>
      <c r="J46" s="333" t="s">
        <v>85</v>
      </c>
      <c r="K46" s="270" t="s">
        <v>74</v>
      </c>
      <c r="L46" s="321" t="s">
        <v>85</v>
      </c>
      <c r="M46" s="270" t="s">
        <v>74</v>
      </c>
      <c r="O46" s="30"/>
      <c r="P46" s="5"/>
    </row>
    <row r="47" spans="1:16" ht="14.1" customHeight="1" outlineLevel="1">
      <c r="A47" s="2">
        <v>8</v>
      </c>
      <c r="B47" s="198"/>
      <c r="C47" s="199" t="s">
        <v>8</v>
      </c>
      <c r="D47" s="319" t="s">
        <v>29</v>
      </c>
      <c r="E47" s="320" t="s">
        <v>74</v>
      </c>
      <c r="F47" s="322" t="s">
        <v>29</v>
      </c>
      <c r="G47" s="320" t="s">
        <v>74</v>
      </c>
      <c r="H47" s="347" t="s">
        <v>86</v>
      </c>
      <c r="I47" s="348" t="s">
        <v>74</v>
      </c>
      <c r="J47" s="334" t="s">
        <v>30</v>
      </c>
      <c r="K47" s="324" t="s">
        <v>74</v>
      </c>
      <c r="L47" s="325" t="s">
        <v>83</v>
      </c>
      <c r="M47" s="326" t="s">
        <v>74</v>
      </c>
      <c r="O47" s="30"/>
      <c r="P47" s="5"/>
    </row>
    <row r="48" spans="1:16" ht="14.1" customHeight="1" outlineLevel="1">
      <c r="A48" s="2">
        <v>8</v>
      </c>
      <c r="B48" s="198"/>
      <c r="C48" s="199" t="s">
        <v>9</v>
      </c>
      <c r="D48" s="356" t="s">
        <v>87</v>
      </c>
      <c r="E48" s="357" t="s">
        <v>74</v>
      </c>
      <c r="F48" s="322" t="s">
        <v>29</v>
      </c>
      <c r="G48" s="320" t="s">
        <v>74</v>
      </c>
      <c r="H48" s="356" t="s">
        <v>87</v>
      </c>
      <c r="I48" s="357" t="s">
        <v>74</v>
      </c>
      <c r="J48" s="327" t="s">
        <v>31</v>
      </c>
      <c r="K48" s="328" t="s">
        <v>74</v>
      </c>
      <c r="L48" s="323" t="s">
        <v>30</v>
      </c>
      <c r="M48" s="324" t="s">
        <v>74</v>
      </c>
      <c r="O48" s="30"/>
      <c r="P48" s="5"/>
    </row>
    <row r="49" spans="1:18" ht="14.1" customHeight="1" outlineLevel="1">
      <c r="A49" s="2">
        <v>8</v>
      </c>
      <c r="B49" s="198"/>
      <c r="C49" s="199" t="s">
        <v>10</v>
      </c>
      <c r="D49" s="316" t="s">
        <v>32</v>
      </c>
      <c r="E49" s="335" t="s">
        <v>74</v>
      </c>
      <c r="F49" s="318" t="s">
        <v>61</v>
      </c>
      <c r="G49" s="318" t="s">
        <v>74</v>
      </c>
      <c r="H49" s="232"/>
      <c r="I49" s="184"/>
      <c r="J49" s="329" t="s">
        <v>33</v>
      </c>
      <c r="K49" s="330" t="s">
        <v>74</v>
      </c>
      <c r="L49" s="331" t="s">
        <v>60</v>
      </c>
      <c r="M49" s="332" t="s">
        <v>74</v>
      </c>
    </row>
    <row r="50" spans="1:18" s="7" customFormat="1" ht="14.1" customHeight="1" outlineLevel="2">
      <c r="A50" s="20">
        <v>9</v>
      </c>
      <c r="B50" s="189">
        <v>9</v>
      </c>
      <c r="C50" s="190" t="s">
        <v>2</v>
      </c>
      <c r="D50" s="191" t="s">
        <v>3</v>
      </c>
      <c r="E50" s="192">
        <f>E44+7</f>
        <v>44296</v>
      </c>
      <c r="F50" s="191" t="s">
        <v>13</v>
      </c>
      <c r="G50" s="192">
        <f>E50+1</f>
        <v>44297</v>
      </c>
      <c r="H50" s="191" t="s">
        <v>4</v>
      </c>
      <c r="I50" s="192">
        <f>G50+1</f>
        <v>44298</v>
      </c>
      <c r="J50" s="191" t="s">
        <v>17</v>
      </c>
      <c r="K50" s="192">
        <f>I50+1</f>
        <v>44299</v>
      </c>
      <c r="L50" s="191" t="s">
        <v>6</v>
      </c>
      <c r="M50" s="193">
        <f>K50+1</f>
        <v>44300</v>
      </c>
    </row>
    <row r="51" spans="1:18" s="18" customFormat="1" ht="14.1" customHeight="1" outlineLevel="1">
      <c r="A51" s="44"/>
      <c r="B51" s="194"/>
      <c r="C51" s="195"/>
      <c r="D51" s="182"/>
      <c r="E51" s="183"/>
      <c r="F51" s="182"/>
      <c r="G51" s="183"/>
      <c r="H51" s="182"/>
      <c r="I51" s="183"/>
      <c r="J51" s="182"/>
      <c r="K51" s="183"/>
      <c r="L51" s="182"/>
      <c r="M51" s="197"/>
    </row>
    <row r="52" spans="1:18" ht="14.1" customHeight="1" outlineLevel="1">
      <c r="A52" s="2">
        <v>9</v>
      </c>
      <c r="B52" s="198"/>
      <c r="C52" s="199" t="s">
        <v>7</v>
      </c>
      <c r="D52" s="280"/>
      <c r="E52" s="228"/>
      <c r="F52" s="336"/>
      <c r="G52" s="228"/>
      <c r="H52" s="280"/>
      <c r="I52" s="228"/>
      <c r="J52" s="280"/>
      <c r="K52" s="228"/>
      <c r="L52" s="280"/>
      <c r="M52" s="231"/>
    </row>
    <row r="53" spans="1:18" ht="14.1" customHeight="1" outlineLevel="1">
      <c r="A53" s="2">
        <v>9</v>
      </c>
      <c r="B53" s="198"/>
      <c r="C53" s="199" t="s">
        <v>8</v>
      </c>
      <c r="D53" s="290" t="s">
        <v>18</v>
      </c>
      <c r="E53" s="228"/>
      <c r="F53" s="290" t="s">
        <v>18</v>
      </c>
      <c r="G53" s="228"/>
      <c r="H53" s="290" t="s">
        <v>18</v>
      </c>
      <c r="I53" s="228"/>
      <c r="J53" s="290" t="s">
        <v>18</v>
      </c>
      <c r="K53" s="228"/>
      <c r="L53" s="290" t="s">
        <v>18</v>
      </c>
      <c r="M53" s="231"/>
    </row>
    <row r="54" spans="1:18" ht="14.1" customHeight="1" outlineLevel="1">
      <c r="A54" s="2">
        <v>9</v>
      </c>
      <c r="B54" s="198"/>
      <c r="C54" s="199" t="s">
        <v>9</v>
      </c>
      <c r="D54" s="282"/>
      <c r="E54" s="228"/>
      <c r="F54" s="337"/>
      <c r="G54" s="228"/>
      <c r="H54" s="282"/>
      <c r="I54" s="228"/>
      <c r="J54" s="282"/>
      <c r="K54" s="228"/>
      <c r="L54" s="282"/>
      <c r="M54" s="231"/>
    </row>
    <row r="55" spans="1:18" ht="14.1" customHeight="1" outlineLevel="1">
      <c r="A55" s="2">
        <v>9</v>
      </c>
      <c r="B55" s="202"/>
      <c r="C55" s="203" t="s">
        <v>10</v>
      </c>
      <c r="D55" s="282"/>
      <c r="E55" s="228"/>
      <c r="F55" s="337"/>
      <c r="G55" s="228"/>
      <c r="H55" s="282"/>
      <c r="I55" s="228"/>
      <c r="J55" s="282"/>
      <c r="K55" s="228"/>
      <c r="L55" s="282"/>
      <c r="M55" s="231"/>
    </row>
    <row r="56" spans="1:18" s="7" customFormat="1" ht="14.1" customHeight="1" outlineLevel="2">
      <c r="A56" s="20">
        <v>10</v>
      </c>
      <c r="B56" s="189">
        <v>0</v>
      </c>
      <c r="C56" s="190" t="s">
        <v>2</v>
      </c>
      <c r="D56" s="191" t="s">
        <v>3</v>
      </c>
      <c r="E56" s="192">
        <f>E50+7</f>
        <v>44303</v>
      </c>
      <c r="F56" s="191" t="s">
        <v>13</v>
      </c>
      <c r="G56" s="192">
        <f>E56+1</f>
        <v>44304</v>
      </c>
      <c r="H56" s="191" t="s">
        <v>4</v>
      </c>
      <c r="I56" s="192">
        <f>G56+1</f>
        <v>44305</v>
      </c>
      <c r="J56" s="191" t="s">
        <v>17</v>
      </c>
      <c r="K56" s="192">
        <f>I56+1</f>
        <v>44306</v>
      </c>
      <c r="L56" s="191" t="s">
        <v>6</v>
      </c>
      <c r="M56" s="193">
        <f>K56+1</f>
        <v>44307</v>
      </c>
    </row>
    <row r="57" spans="1:18" s="18" customFormat="1" ht="14.1" customHeight="1" outlineLevel="1">
      <c r="A57" s="44"/>
      <c r="B57" s="194"/>
      <c r="C57" s="195"/>
      <c r="D57" s="182"/>
      <c r="E57" s="183"/>
      <c r="F57" s="182"/>
      <c r="G57" s="183"/>
      <c r="H57" s="182"/>
      <c r="I57" s="183"/>
      <c r="J57" s="182"/>
      <c r="K57" s="183"/>
      <c r="L57" s="182"/>
      <c r="M57" s="197"/>
    </row>
    <row r="58" spans="1:18" ht="14.1" customHeight="1" outlineLevel="1">
      <c r="A58" s="2">
        <v>10</v>
      </c>
      <c r="B58" s="198"/>
      <c r="C58" s="199" t="s">
        <v>7</v>
      </c>
      <c r="D58" s="280"/>
      <c r="E58" s="228"/>
      <c r="F58" s="336"/>
      <c r="G58" s="228"/>
      <c r="H58" s="280"/>
      <c r="I58" s="228"/>
      <c r="J58" s="280"/>
      <c r="K58" s="228"/>
      <c r="L58" s="280"/>
      <c r="M58" s="231"/>
      <c r="O58" s="32"/>
      <c r="P58" s="33"/>
      <c r="Q58" s="32"/>
      <c r="R58" s="32"/>
    </row>
    <row r="59" spans="1:18" ht="14.1" customHeight="1" outlineLevel="1">
      <c r="A59" s="2">
        <v>10</v>
      </c>
      <c r="B59" s="198"/>
      <c r="C59" s="199" t="s">
        <v>8</v>
      </c>
      <c r="D59" s="290" t="s">
        <v>18</v>
      </c>
      <c r="E59" s="228"/>
      <c r="F59" s="290" t="s">
        <v>18</v>
      </c>
      <c r="G59" s="228"/>
      <c r="H59" s="290" t="s">
        <v>18</v>
      </c>
      <c r="I59" s="228"/>
      <c r="J59" s="290" t="s">
        <v>18</v>
      </c>
      <c r="K59" s="228"/>
      <c r="L59" s="290" t="s">
        <v>18</v>
      </c>
      <c r="M59" s="231"/>
      <c r="O59" s="32"/>
      <c r="P59" s="33"/>
      <c r="Q59" s="32"/>
      <c r="R59" s="33"/>
    </row>
    <row r="60" spans="1:18" ht="14.1" customHeight="1" outlineLevel="1">
      <c r="A60" s="2">
        <v>10</v>
      </c>
      <c r="B60" s="198"/>
      <c r="C60" s="199" t="s">
        <v>9</v>
      </c>
      <c r="D60" s="282"/>
      <c r="E60" s="228"/>
      <c r="F60" s="337"/>
      <c r="G60" s="228"/>
      <c r="H60" s="282"/>
      <c r="I60" s="228"/>
      <c r="J60" s="282"/>
      <c r="K60" s="228"/>
      <c r="L60" s="282"/>
      <c r="M60" s="231"/>
      <c r="O60" s="32"/>
      <c r="P60" s="33"/>
      <c r="Q60" s="32"/>
      <c r="R60" s="33"/>
    </row>
    <row r="61" spans="1:18" ht="14.1" customHeight="1" outlineLevel="1">
      <c r="A61" s="2">
        <v>10</v>
      </c>
      <c r="B61" s="198"/>
      <c r="C61" s="199" t="s">
        <v>10</v>
      </c>
      <c r="D61" s="282"/>
      <c r="E61" s="228"/>
      <c r="F61" s="337"/>
      <c r="G61" s="228"/>
      <c r="H61" s="282"/>
      <c r="I61" s="228"/>
      <c r="J61" s="282"/>
      <c r="K61" s="228"/>
      <c r="L61" s="282"/>
      <c r="M61" s="231"/>
      <c r="O61" s="32"/>
      <c r="P61" s="33"/>
      <c r="Q61" s="32"/>
      <c r="R61" s="33"/>
    </row>
    <row r="62" spans="1:18" s="7" customFormat="1" ht="14.1" customHeight="1" outlineLevel="2">
      <c r="A62" s="20">
        <v>0</v>
      </c>
      <c r="B62" s="189">
        <v>0</v>
      </c>
      <c r="C62" s="190" t="s">
        <v>2</v>
      </c>
      <c r="D62" s="191" t="s">
        <v>3</v>
      </c>
      <c r="E62" s="192">
        <f>E56+7</f>
        <v>44310</v>
      </c>
      <c r="F62" s="191" t="s">
        <v>13</v>
      </c>
      <c r="G62" s="192">
        <f>E62+1</f>
        <v>44311</v>
      </c>
      <c r="H62" s="191" t="s">
        <v>4</v>
      </c>
      <c r="I62" s="192">
        <f>G62+1</f>
        <v>44312</v>
      </c>
      <c r="J62" s="191" t="s">
        <v>17</v>
      </c>
      <c r="K62" s="192">
        <f>I62+1</f>
        <v>44313</v>
      </c>
      <c r="L62" s="191" t="s">
        <v>6</v>
      </c>
      <c r="M62" s="193">
        <f>K62+1</f>
        <v>44314</v>
      </c>
    </row>
    <row r="63" spans="1:18" s="18" customFormat="1" ht="14.1" customHeight="1" outlineLevel="1">
      <c r="A63" s="44"/>
      <c r="B63" s="194"/>
      <c r="C63" s="195"/>
      <c r="D63" s="182"/>
      <c r="E63" s="183"/>
      <c r="F63" s="182"/>
      <c r="G63" s="183"/>
      <c r="H63" s="182"/>
      <c r="I63" s="183"/>
      <c r="J63" s="182"/>
      <c r="K63" s="183"/>
      <c r="L63" s="182"/>
      <c r="M63" s="197"/>
    </row>
    <row r="64" spans="1:18" ht="14.1" customHeight="1" outlineLevel="1">
      <c r="A64" s="2">
        <v>0</v>
      </c>
      <c r="B64" s="198"/>
      <c r="C64" s="199" t="s">
        <v>7</v>
      </c>
      <c r="D64" s="319" t="s">
        <v>29</v>
      </c>
      <c r="E64" s="320" t="s">
        <v>74</v>
      </c>
      <c r="F64" s="333" t="s">
        <v>85</v>
      </c>
      <c r="G64" s="270" t="s">
        <v>74</v>
      </c>
      <c r="H64" s="319" t="s">
        <v>29</v>
      </c>
      <c r="I64" s="320" t="s">
        <v>74</v>
      </c>
      <c r="J64" s="333" t="s">
        <v>85</v>
      </c>
      <c r="K64" s="270" t="s">
        <v>74</v>
      </c>
      <c r="L64" s="321" t="s">
        <v>85</v>
      </c>
      <c r="M64" s="270" t="s">
        <v>74</v>
      </c>
    </row>
    <row r="65" spans="1:15" ht="14.1" customHeight="1" outlineLevel="1">
      <c r="A65" s="2">
        <v>0</v>
      </c>
      <c r="B65" s="198"/>
      <c r="C65" s="199" t="s">
        <v>8</v>
      </c>
      <c r="D65" s="319" t="s">
        <v>29</v>
      </c>
      <c r="E65" s="320" t="s">
        <v>74</v>
      </c>
      <c r="F65" s="322" t="s">
        <v>29</v>
      </c>
      <c r="G65" s="320" t="s">
        <v>74</v>
      </c>
      <c r="H65" s="347" t="s">
        <v>86</v>
      </c>
      <c r="I65" s="348" t="s">
        <v>74</v>
      </c>
      <c r="J65" s="334" t="s">
        <v>30</v>
      </c>
      <c r="K65" s="324" t="s">
        <v>74</v>
      </c>
      <c r="L65" s="325" t="s">
        <v>83</v>
      </c>
      <c r="M65" s="326" t="s">
        <v>74</v>
      </c>
    </row>
    <row r="66" spans="1:15" ht="14.1" customHeight="1" outlineLevel="1">
      <c r="A66" s="2">
        <v>0</v>
      </c>
      <c r="B66" s="198"/>
      <c r="C66" s="199" t="s">
        <v>9</v>
      </c>
      <c r="D66" s="356" t="s">
        <v>87</v>
      </c>
      <c r="E66" s="357" t="s">
        <v>74</v>
      </c>
      <c r="F66" s="322" t="s">
        <v>29</v>
      </c>
      <c r="G66" s="320" t="s">
        <v>74</v>
      </c>
      <c r="H66" s="356" t="s">
        <v>87</v>
      </c>
      <c r="I66" s="357" t="s">
        <v>74</v>
      </c>
      <c r="J66" s="327" t="s">
        <v>31</v>
      </c>
      <c r="K66" s="328" t="s">
        <v>74</v>
      </c>
      <c r="L66" s="323" t="s">
        <v>30</v>
      </c>
      <c r="M66" s="324" t="s">
        <v>74</v>
      </c>
    </row>
    <row r="67" spans="1:15" ht="14.1" customHeight="1" outlineLevel="1">
      <c r="A67" s="2">
        <v>0</v>
      </c>
      <c r="B67" s="198"/>
      <c r="C67" s="199" t="s">
        <v>10</v>
      </c>
      <c r="D67" s="316" t="s">
        <v>32</v>
      </c>
      <c r="E67" s="335" t="s">
        <v>74</v>
      </c>
      <c r="F67" s="318" t="s">
        <v>61</v>
      </c>
      <c r="G67" s="318" t="s">
        <v>74</v>
      </c>
      <c r="H67" s="232"/>
      <c r="I67" s="184"/>
      <c r="J67" s="338"/>
      <c r="K67" s="339"/>
      <c r="L67" s="331" t="s">
        <v>60</v>
      </c>
      <c r="M67" s="332" t="s">
        <v>74</v>
      </c>
    </row>
    <row r="68" spans="1:15" s="7" customFormat="1" ht="14.1" customHeight="1" outlineLevel="2">
      <c r="A68" s="20">
        <v>0</v>
      </c>
      <c r="B68" s="189">
        <v>10</v>
      </c>
      <c r="C68" s="190" t="s">
        <v>2</v>
      </c>
      <c r="D68" s="191" t="s">
        <v>3</v>
      </c>
      <c r="E68" s="192">
        <f>E62+7</f>
        <v>44317</v>
      </c>
      <c r="F68" s="191" t="s">
        <v>13</v>
      </c>
      <c r="G68" s="192">
        <f>E68+1</f>
        <v>44318</v>
      </c>
      <c r="H68" s="191" t="s">
        <v>4</v>
      </c>
      <c r="I68" s="192">
        <f>G68+1</f>
        <v>44319</v>
      </c>
      <c r="J68" s="191" t="s">
        <v>17</v>
      </c>
      <c r="K68" s="192">
        <f>I68+1</f>
        <v>44320</v>
      </c>
      <c r="L68" s="191" t="s">
        <v>6</v>
      </c>
      <c r="M68" s="193">
        <f>K68+1</f>
        <v>44321</v>
      </c>
    </row>
    <row r="69" spans="1:15" s="18" customFormat="1" ht="14.1" customHeight="1" outlineLevel="1">
      <c r="A69" s="44"/>
      <c r="B69" s="194"/>
      <c r="C69" s="195"/>
      <c r="D69" s="182"/>
      <c r="E69" s="183"/>
      <c r="F69" s="182"/>
      <c r="G69" s="183"/>
      <c r="H69" s="182"/>
      <c r="I69" s="183"/>
      <c r="J69" s="182"/>
      <c r="K69" s="183"/>
      <c r="L69" s="182"/>
      <c r="M69" s="197"/>
    </row>
    <row r="70" spans="1:15" ht="14.1" customHeight="1" outlineLevel="1">
      <c r="A70" s="2">
        <v>0</v>
      </c>
      <c r="B70" s="198"/>
      <c r="C70" s="199" t="s">
        <v>7</v>
      </c>
      <c r="D70" s="280"/>
      <c r="E70" s="228"/>
      <c r="F70" s="333" t="s">
        <v>85</v>
      </c>
      <c r="G70" s="270" t="s">
        <v>74</v>
      </c>
      <c r="H70" s="319" t="s">
        <v>29</v>
      </c>
      <c r="I70" s="320" t="s">
        <v>74</v>
      </c>
      <c r="J70" s="333" t="s">
        <v>85</v>
      </c>
      <c r="K70" s="270" t="s">
        <v>74</v>
      </c>
      <c r="L70" s="321" t="s">
        <v>85</v>
      </c>
      <c r="M70" s="270" t="s">
        <v>74</v>
      </c>
    </row>
    <row r="71" spans="1:15" ht="14.1" customHeight="1" outlineLevel="1">
      <c r="A71" s="2">
        <v>0</v>
      </c>
      <c r="B71" s="198"/>
      <c r="C71" s="199" t="s">
        <v>8</v>
      </c>
      <c r="D71" s="290" t="s">
        <v>18</v>
      </c>
      <c r="E71" s="228"/>
      <c r="F71" s="322" t="s">
        <v>29</v>
      </c>
      <c r="G71" s="320" t="s">
        <v>74</v>
      </c>
      <c r="H71" s="347" t="s">
        <v>86</v>
      </c>
      <c r="I71" s="348" t="s">
        <v>74</v>
      </c>
      <c r="J71" s="334" t="s">
        <v>30</v>
      </c>
      <c r="K71" s="324" t="s">
        <v>74</v>
      </c>
      <c r="L71" s="325" t="s">
        <v>83</v>
      </c>
      <c r="M71" s="326" t="s">
        <v>74</v>
      </c>
    </row>
    <row r="72" spans="1:15" ht="14.1" customHeight="1" outlineLevel="1">
      <c r="A72" s="2">
        <v>0</v>
      </c>
      <c r="B72" s="198"/>
      <c r="C72" s="199" t="s">
        <v>9</v>
      </c>
      <c r="D72" s="282"/>
      <c r="E72" s="228"/>
      <c r="F72" s="322" t="s">
        <v>29</v>
      </c>
      <c r="G72" s="320" t="s">
        <v>74</v>
      </c>
      <c r="H72" s="356" t="s">
        <v>87</v>
      </c>
      <c r="I72" s="357" t="s">
        <v>74</v>
      </c>
      <c r="J72" s="327" t="s">
        <v>31</v>
      </c>
      <c r="K72" s="328" t="s">
        <v>74</v>
      </c>
      <c r="L72" s="323" t="s">
        <v>30</v>
      </c>
      <c r="M72" s="324" t="s">
        <v>74</v>
      </c>
    </row>
    <row r="73" spans="1:15" ht="14.1" customHeight="1" outlineLevel="1">
      <c r="A73" s="2">
        <v>0</v>
      </c>
      <c r="B73" s="198"/>
      <c r="C73" s="199" t="s">
        <v>10</v>
      </c>
      <c r="D73" s="282"/>
      <c r="E73" s="228"/>
      <c r="F73" s="318" t="s">
        <v>61</v>
      </c>
      <c r="G73" s="318" t="s">
        <v>74</v>
      </c>
      <c r="H73" s="232"/>
      <c r="I73" s="184"/>
      <c r="J73" s="338"/>
      <c r="K73" s="339"/>
      <c r="L73" s="331" t="s">
        <v>60</v>
      </c>
      <c r="M73" s="332" t="s">
        <v>74</v>
      </c>
    </row>
    <row r="74" spans="1:15" s="7" customFormat="1" ht="14.1" customHeight="1" outlineLevel="2">
      <c r="A74" s="20">
        <v>11</v>
      </c>
      <c r="B74" s="189">
        <v>11</v>
      </c>
      <c r="C74" s="190" t="s">
        <v>2</v>
      </c>
      <c r="D74" s="191" t="s">
        <v>3</v>
      </c>
      <c r="E74" s="192">
        <f>E68+7</f>
        <v>44324</v>
      </c>
      <c r="F74" s="191" t="s">
        <v>13</v>
      </c>
      <c r="G74" s="192">
        <f>E74+1</f>
        <v>44325</v>
      </c>
      <c r="H74" s="191" t="s">
        <v>4</v>
      </c>
      <c r="I74" s="192">
        <f>G74+1</f>
        <v>44326</v>
      </c>
      <c r="J74" s="191" t="s">
        <v>17</v>
      </c>
      <c r="K74" s="192">
        <f>I74+1</f>
        <v>44327</v>
      </c>
      <c r="L74" s="191" t="s">
        <v>6</v>
      </c>
      <c r="M74" s="193">
        <f>K74+1</f>
        <v>44328</v>
      </c>
    </row>
    <row r="75" spans="1:15" s="18" customFormat="1" ht="14.1" customHeight="1" outlineLevel="1">
      <c r="A75" s="44"/>
      <c r="B75" s="194"/>
      <c r="C75" s="195"/>
      <c r="D75" s="182"/>
      <c r="E75" s="183"/>
      <c r="F75" s="182"/>
      <c r="G75" s="183"/>
      <c r="H75" s="182"/>
      <c r="I75" s="183"/>
      <c r="J75" s="182"/>
      <c r="K75" s="183"/>
      <c r="L75" s="182"/>
      <c r="M75" s="197"/>
    </row>
    <row r="76" spans="1:15" ht="14.1" customHeight="1" outlineLevel="1">
      <c r="A76" s="2">
        <v>11</v>
      </c>
      <c r="B76" s="198"/>
      <c r="C76" s="199" t="s">
        <v>7</v>
      </c>
      <c r="D76" s="319" t="s">
        <v>29</v>
      </c>
      <c r="E76" s="320" t="s">
        <v>74</v>
      </c>
      <c r="F76" s="321" t="s">
        <v>85</v>
      </c>
      <c r="G76" s="270" t="s">
        <v>74</v>
      </c>
      <c r="H76" s="319" t="s">
        <v>29</v>
      </c>
      <c r="I76" s="320" t="s">
        <v>74</v>
      </c>
      <c r="J76" s="321" t="s">
        <v>85</v>
      </c>
      <c r="K76" s="270" t="s">
        <v>74</v>
      </c>
      <c r="L76" s="321" t="s">
        <v>85</v>
      </c>
      <c r="M76" s="270" t="s">
        <v>74</v>
      </c>
    </row>
    <row r="77" spans="1:15" ht="14.1" customHeight="1" outlineLevel="1">
      <c r="A77" s="2">
        <v>11</v>
      </c>
      <c r="B77" s="198"/>
      <c r="C77" s="199" t="s">
        <v>8</v>
      </c>
      <c r="D77" s="319" t="s">
        <v>29</v>
      </c>
      <c r="E77" s="320" t="s">
        <v>74</v>
      </c>
      <c r="F77" s="322" t="s">
        <v>29</v>
      </c>
      <c r="G77" s="320" t="s">
        <v>74</v>
      </c>
      <c r="H77" s="347" t="s">
        <v>86</v>
      </c>
      <c r="I77" s="348" t="s">
        <v>74</v>
      </c>
      <c r="J77" s="323" t="s">
        <v>30</v>
      </c>
      <c r="K77" s="324" t="s">
        <v>74</v>
      </c>
      <c r="L77" s="325" t="s">
        <v>83</v>
      </c>
      <c r="M77" s="326" t="s">
        <v>74</v>
      </c>
    </row>
    <row r="78" spans="1:15" ht="14.1" customHeight="1" outlineLevel="1">
      <c r="A78" s="2">
        <v>11</v>
      </c>
      <c r="B78" s="198"/>
      <c r="C78" s="199" t="s">
        <v>9</v>
      </c>
      <c r="D78" s="356" t="s">
        <v>87</v>
      </c>
      <c r="E78" s="357" t="s">
        <v>74</v>
      </c>
      <c r="F78" s="322" t="s">
        <v>29</v>
      </c>
      <c r="G78" s="320" t="s">
        <v>74</v>
      </c>
      <c r="H78" s="356" t="s">
        <v>87</v>
      </c>
      <c r="I78" s="357" t="s">
        <v>74</v>
      </c>
      <c r="J78" s="327" t="s">
        <v>31</v>
      </c>
      <c r="K78" s="328" t="s">
        <v>74</v>
      </c>
      <c r="L78" s="323" t="s">
        <v>30</v>
      </c>
      <c r="M78" s="324" t="s">
        <v>74</v>
      </c>
      <c r="O78" s="16"/>
    </row>
    <row r="79" spans="1:15" ht="14.1" customHeight="1" outlineLevel="1">
      <c r="A79" s="2">
        <v>11</v>
      </c>
      <c r="B79" s="198"/>
      <c r="C79" s="199" t="s">
        <v>10</v>
      </c>
      <c r="D79" s="340" t="s">
        <v>34</v>
      </c>
      <c r="E79" s="340" t="s">
        <v>74</v>
      </c>
      <c r="F79" s="340" t="s">
        <v>34</v>
      </c>
      <c r="G79" s="340" t="s">
        <v>74</v>
      </c>
      <c r="H79" s="232"/>
      <c r="I79" s="184"/>
      <c r="J79" s="338"/>
      <c r="K79" s="339"/>
      <c r="L79" s="331" t="s">
        <v>60</v>
      </c>
      <c r="M79" s="332" t="s">
        <v>74</v>
      </c>
    </row>
    <row r="80" spans="1:15" s="7" customFormat="1" ht="14.1" customHeight="1" outlineLevel="2">
      <c r="A80" s="20">
        <v>12</v>
      </c>
      <c r="B80" s="189">
        <v>12</v>
      </c>
      <c r="C80" s="190" t="s">
        <v>2</v>
      </c>
      <c r="D80" s="191" t="s">
        <v>3</v>
      </c>
      <c r="E80" s="192">
        <f>E74+7</f>
        <v>44331</v>
      </c>
      <c r="F80" s="191" t="s">
        <v>13</v>
      </c>
      <c r="G80" s="192">
        <f>E80+1</f>
        <v>44332</v>
      </c>
      <c r="H80" s="191" t="s">
        <v>4</v>
      </c>
      <c r="I80" s="192">
        <f>G80+1</f>
        <v>44333</v>
      </c>
      <c r="J80" s="191" t="s">
        <v>17</v>
      </c>
      <c r="K80" s="192">
        <f>I80+1</f>
        <v>44334</v>
      </c>
      <c r="L80" s="191" t="s">
        <v>6</v>
      </c>
      <c r="M80" s="193">
        <f>K80+1</f>
        <v>44335</v>
      </c>
    </row>
    <row r="81" spans="1:13" s="18" customFormat="1" ht="14.1" customHeight="1" outlineLevel="1">
      <c r="A81" s="44"/>
      <c r="B81" s="194"/>
      <c r="C81" s="195"/>
      <c r="D81" s="182"/>
      <c r="E81" s="183"/>
      <c r="F81" s="182"/>
      <c r="G81" s="183"/>
      <c r="H81" s="182"/>
      <c r="I81" s="183"/>
      <c r="J81" s="182"/>
      <c r="K81" s="183"/>
      <c r="L81" s="182"/>
      <c r="M81" s="197"/>
    </row>
    <row r="82" spans="1:13" ht="14.1" customHeight="1" outlineLevel="1">
      <c r="A82" s="2">
        <v>12</v>
      </c>
      <c r="B82" s="198"/>
      <c r="C82" s="199" t="s">
        <v>7</v>
      </c>
      <c r="D82" s="319" t="s">
        <v>29</v>
      </c>
      <c r="E82" s="320" t="s">
        <v>74</v>
      </c>
      <c r="F82" s="321" t="s">
        <v>85</v>
      </c>
      <c r="G82" s="270" t="s">
        <v>74</v>
      </c>
      <c r="H82" s="319" t="s">
        <v>29</v>
      </c>
      <c r="I82" s="320" t="s">
        <v>74</v>
      </c>
      <c r="J82" s="321" t="s">
        <v>85</v>
      </c>
      <c r="K82" s="270" t="s">
        <v>74</v>
      </c>
      <c r="L82" s="321" t="s">
        <v>85</v>
      </c>
      <c r="M82" s="270" t="s">
        <v>74</v>
      </c>
    </row>
    <row r="83" spans="1:13" ht="14.1" customHeight="1" outlineLevel="1">
      <c r="A83" s="2">
        <v>12</v>
      </c>
      <c r="B83" s="198"/>
      <c r="C83" s="199" t="s">
        <v>8</v>
      </c>
      <c r="D83" s="319" t="s">
        <v>29</v>
      </c>
      <c r="E83" s="320" t="s">
        <v>74</v>
      </c>
      <c r="F83" s="322" t="s">
        <v>29</v>
      </c>
      <c r="G83" s="320" t="s">
        <v>74</v>
      </c>
      <c r="H83" s="347" t="s">
        <v>86</v>
      </c>
      <c r="I83" s="348" t="s">
        <v>74</v>
      </c>
      <c r="J83" s="323" t="s">
        <v>30</v>
      </c>
      <c r="K83" s="324" t="s">
        <v>74</v>
      </c>
      <c r="L83" s="325" t="s">
        <v>83</v>
      </c>
      <c r="M83" s="326" t="s">
        <v>74</v>
      </c>
    </row>
    <row r="84" spans="1:13" ht="14.1" customHeight="1" outlineLevel="1">
      <c r="A84" s="2">
        <v>12</v>
      </c>
      <c r="B84" s="198"/>
      <c r="C84" s="199" t="s">
        <v>9</v>
      </c>
      <c r="D84" s="356" t="s">
        <v>87</v>
      </c>
      <c r="E84" s="357" t="s">
        <v>74</v>
      </c>
      <c r="F84" s="322" t="s">
        <v>29</v>
      </c>
      <c r="G84" s="320" t="s">
        <v>74</v>
      </c>
      <c r="H84" s="356" t="s">
        <v>87</v>
      </c>
      <c r="I84" s="357" t="s">
        <v>74</v>
      </c>
      <c r="J84" s="327" t="s">
        <v>31</v>
      </c>
      <c r="K84" s="328" t="s">
        <v>74</v>
      </c>
      <c r="L84" s="325" t="s">
        <v>83</v>
      </c>
      <c r="M84" s="326"/>
    </row>
    <row r="85" spans="1:13" ht="14.1" customHeight="1" outlineLevel="1">
      <c r="A85" s="2">
        <v>12</v>
      </c>
      <c r="B85" s="198"/>
      <c r="C85" s="199" t="s">
        <v>10</v>
      </c>
      <c r="D85" s="340" t="s">
        <v>34</v>
      </c>
      <c r="E85" s="340" t="s">
        <v>74</v>
      </c>
      <c r="F85" s="340" t="s">
        <v>34</v>
      </c>
      <c r="G85" s="340" t="s">
        <v>74</v>
      </c>
      <c r="H85" s="232"/>
      <c r="I85" s="184"/>
      <c r="J85" s="338"/>
      <c r="K85" s="339"/>
      <c r="L85" s="331" t="s">
        <v>60</v>
      </c>
      <c r="M85" s="332" t="s">
        <v>74</v>
      </c>
    </row>
    <row r="86" spans="1:13" s="7" customFormat="1" ht="14.1" customHeight="1" outlineLevel="2">
      <c r="A86" s="20">
        <v>13</v>
      </c>
      <c r="B86" s="189">
        <v>13</v>
      </c>
      <c r="C86" s="190" t="s">
        <v>2</v>
      </c>
      <c r="D86" s="191" t="s">
        <v>3</v>
      </c>
      <c r="E86" s="192">
        <f>E80+7</f>
        <v>44338</v>
      </c>
      <c r="F86" s="191" t="s">
        <v>13</v>
      </c>
      <c r="G86" s="192">
        <f>E86+1</f>
        <v>44339</v>
      </c>
      <c r="H86" s="191" t="s">
        <v>4</v>
      </c>
      <c r="I86" s="192">
        <f>G86+1</f>
        <v>44340</v>
      </c>
      <c r="J86" s="191" t="s">
        <v>17</v>
      </c>
      <c r="K86" s="192">
        <f>I86+1</f>
        <v>44341</v>
      </c>
      <c r="L86" s="191" t="s">
        <v>6</v>
      </c>
      <c r="M86" s="193">
        <f>K86+1</f>
        <v>44342</v>
      </c>
    </row>
    <row r="87" spans="1:13" s="18" customFormat="1" ht="14.1" customHeight="1" outlineLevel="1">
      <c r="A87" s="44"/>
      <c r="B87" s="194"/>
      <c r="C87" s="195"/>
      <c r="D87" s="182"/>
      <c r="E87" s="183"/>
      <c r="F87" s="182"/>
      <c r="G87" s="183"/>
      <c r="H87" s="182"/>
      <c r="I87" s="183"/>
      <c r="J87" s="182"/>
      <c r="K87" s="183"/>
      <c r="L87" s="182"/>
      <c r="M87" s="197"/>
    </row>
    <row r="88" spans="1:13" ht="14.1" customHeight="1" outlineLevel="1">
      <c r="A88" s="2">
        <v>13</v>
      </c>
      <c r="B88" s="198"/>
      <c r="C88" s="199" t="s">
        <v>7</v>
      </c>
      <c r="D88" s="319" t="s">
        <v>29</v>
      </c>
      <c r="E88" s="320" t="s">
        <v>74</v>
      </c>
      <c r="F88" s="321" t="s">
        <v>85</v>
      </c>
      <c r="G88" s="270" t="s">
        <v>74</v>
      </c>
      <c r="H88" s="319" t="s">
        <v>29</v>
      </c>
      <c r="I88" s="320" t="s">
        <v>74</v>
      </c>
      <c r="J88" s="321" t="s">
        <v>85</v>
      </c>
      <c r="K88" s="270" t="s">
        <v>74</v>
      </c>
      <c r="L88" s="321" t="s">
        <v>85</v>
      </c>
      <c r="M88" s="270" t="s">
        <v>74</v>
      </c>
    </row>
    <row r="89" spans="1:13" ht="14.1" customHeight="1" outlineLevel="1">
      <c r="A89" s="2">
        <v>13</v>
      </c>
      <c r="B89" s="198"/>
      <c r="C89" s="199" t="s">
        <v>8</v>
      </c>
      <c r="D89" s="319" t="s">
        <v>29</v>
      </c>
      <c r="E89" s="320" t="s">
        <v>74</v>
      </c>
      <c r="F89" s="322" t="s">
        <v>29</v>
      </c>
      <c r="G89" s="320" t="s">
        <v>74</v>
      </c>
      <c r="H89" s="347" t="s">
        <v>86</v>
      </c>
      <c r="I89" s="348" t="s">
        <v>74</v>
      </c>
      <c r="J89" s="356" t="s">
        <v>87</v>
      </c>
      <c r="K89" s="357" t="s">
        <v>74</v>
      </c>
      <c r="L89" s="325" t="s">
        <v>83</v>
      </c>
      <c r="M89" s="326" t="s">
        <v>74</v>
      </c>
    </row>
    <row r="90" spans="1:13" ht="14.1" customHeight="1" outlineLevel="1">
      <c r="A90" s="2">
        <v>13</v>
      </c>
      <c r="B90" s="198"/>
      <c r="C90" s="199" t="s">
        <v>9</v>
      </c>
      <c r="D90" s="356" t="s">
        <v>87</v>
      </c>
      <c r="E90" s="357" t="s">
        <v>74</v>
      </c>
      <c r="F90" s="322" t="s">
        <v>29</v>
      </c>
      <c r="G90" s="320" t="s">
        <v>74</v>
      </c>
      <c r="H90" s="356" t="s">
        <v>87</v>
      </c>
      <c r="I90" s="357" t="s">
        <v>74</v>
      </c>
      <c r="J90" s="327" t="s">
        <v>31</v>
      </c>
      <c r="K90" s="328" t="s">
        <v>74</v>
      </c>
      <c r="L90" s="325" t="s">
        <v>83</v>
      </c>
      <c r="M90" s="326"/>
    </row>
    <row r="91" spans="1:13" ht="14.1" customHeight="1" outlineLevel="1">
      <c r="A91" s="2">
        <v>13</v>
      </c>
      <c r="B91" s="198"/>
      <c r="C91" s="199" t="s">
        <v>10</v>
      </c>
      <c r="D91" s="340" t="s">
        <v>34</v>
      </c>
      <c r="E91" s="340" t="s">
        <v>74</v>
      </c>
      <c r="F91" s="340" t="s">
        <v>34</v>
      </c>
      <c r="G91" s="340" t="s">
        <v>74</v>
      </c>
      <c r="H91" s="232"/>
      <c r="I91" s="184"/>
      <c r="J91" s="338"/>
      <c r="K91" s="339"/>
      <c r="L91" s="331" t="s">
        <v>60</v>
      </c>
      <c r="M91" s="332" t="s">
        <v>74</v>
      </c>
    </row>
    <row r="92" spans="1:13" s="7" customFormat="1" ht="14.1" customHeight="1" outlineLevel="2">
      <c r="A92" s="20">
        <v>14</v>
      </c>
      <c r="B92" s="189">
        <v>14</v>
      </c>
      <c r="C92" s="190" t="s">
        <v>2</v>
      </c>
      <c r="D92" s="191" t="s">
        <v>3</v>
      </c>
      <c r="E92" s="192">
        <f>E86+7</f>
        <v>44345</v>
      </c>
      <c r="F92" s="191" t="s">
        <v>13</v>
      </c>
      <c r="G92" s="192">
        <f>E92+1</f>
        <v>44346</v>
      </c>
      <c r="H92" s="191" t="s">
        <v>4</v>
      </c>
      <c r="I92" s="192">
        <f>G92+1</f>
        <v>44347</v>
      </c>
      <c r="J92" s="191" t="s">
        <v>17</v>
      </c>
      <c r="K92" s="192">
        <f>I92+1</f>
        <v>44348</v>
      </c>
      <c r="L92" s="191" t="s">
        <v>6</v>
      </c>
      <c r="M92" s="193">
        <f>K92+1</f>
        <v>44349</v>
      </c>
    </row>
    <row r="93" spans="1:13" s="18" customFormat="1" ht="14.1" customHeight="1" outlineLevel="1">
      <c r="A93" s="44"/>
      <c r="B93" s="194"/>
      <c r="C93" s="195"/>
      <c r="D93" s="182"/>
      <c r="E93" s="183"/>
      <c r="F93" s="182"/>
      <c r="G93" s="183"/>
      <c r="H93" s="182"/>
      <c r="I93" s="183"/>
      <c r="J93" s="182"/>
      <c r="K93" s="183"/>
      <c r="L93" s="182"/>
      <c r="M93" s="197"/>
    </row>
    <row r="94" spans="1:13" ht="14.1" customHeight="1" outlineLevel="1">
      <c r="A94" s="2">
        <v>14</v>
      </c>
      <c r="B94" s="198"/>
      <c r="C94" s="199" t="s">
        <v>7</v>
      </c>
      <c r="D94" s="319" t="s">
        <v>29</v>
      </c>
      <c r="E94" s="320" t="s">
        <v>74</v>
      </c>
      <c r="F94" s="321" t="s">
        <v>85</v>
      </c>
      <c r="G94" s="270" t="s">
        <v>74</v>
      </c>
      <c r="H94" s="319" t="s">
        <v>29</v>
      </c>
      <c r="I94" s="320" t="s">
        <v>74</v>
      </c>
      <c r="J94" s="321" t="s">
        <v>85</v>
      </c>
      <c r="K94" s="270" t="s">
        <v>74</v>
      </c>
      <c r="L94" s="321" t="s">
        <v>85</v>
      </c>
      <c r="M94" s="270" t="s">
        <v>74</v>
      </c>
    </row>
    <row r="95" spans="1:13" ht="14.1" customHeight="1" outlineLevel="1">
      <c r="A95" s="2">
        <v>14</v>
      </c>
      <c r="B95" s="198"/>
      <c r="C95" s="199" t="s">
        <v>8</v>
      </c>
      <c r="D95" s="319" t="s">
        <v>29</v>
      </c>
      <c r="E95" s="320" t="s">
        <v>74</v>
      </c>
      <c r="F95" s="322" t="s">
        <v>29</v>
      </c>
      <c r="G95" s="320" t="s">
        <v>74</v>
      </c>
      <c r="H95" s="347" t="s">
        <v>86</v>
      </c>
      <c r="I95" s="348" t="s">
        <v>74</v>
      </c>
      <c r="J95" s="356" t="s">
        <v>87</v>
      </c>
      <c r="K95" s="357" t="s">
        <v>74</v>
      </c>
      <c r="L95" s="325" t="s">
        <v>83</v>
      </c>
      <c r="M95" s="326" t="s">
        <v>74</v>
      </c>
    </row>
    <row r="96" spans="1:13" ht="14.1" customHeight="1" outlineLevel="1">
      <c r="A96" s="2">
        <v>14</v>
      </c>
      <c r="B96" s="198"/>
      <c r="C96" s="199" t="s">
        <v>9</v>
      </c>
      <c r="D96" s="356" t="s">
        <v>87</v>
      </c>
      <c r="E96" s="357" t="s">
        <v>74</v>
      </c>
      <c r="F96" s="322" t="s">
        <v>29</v>
      </c>
      <c r="G96" s="320" t="s">
        <v>74</v>
      </c>
      <c r="H96" s="356" t="s">
        <v>87</v>
      </c>
      <c r="I96" s="357" t="s">
        <v>74</v>
      </c>
      <c r="J96" s="327" t="s">
        <v>31</v>
      </c>
      <c r="K96" s="328" t="s">
        <v>74</v>
      </c>
      <c r="L96" s="325" t="s">
        <v>83</v>
      </c>
      <c r="M96" s="326" t="s">
        <v>74</v>
      </c>
    </row>
    <row r="97" spans="1:16" ht="14.1" customHeight="1" outlineLevel="1">
      <c r="A97" s="2">
        <v>14</v>
      </c>
      <c r="B97" s="198"/>
      <c r="C97" s="199" t="s">
        <v>10</v>
      </c>
      <c r="D97" s="398" t="s">
        <v>34</v>
      </c>
      <c r="E97" s="340" t="s">
        <v>74</v>
      </c>
      <c r="F97" s="340" t="s">
        <v>34</v>
      </c>
      <c r="G97" s="340" t="s">
        <v>74</v>
      </c>
      <c r="H97" s="232"/>
      <c r="I97" s="184"/>
      <c r="J97" s="331" t="s">
        <v>60</v>
      </c>
      <c r="K97" s="332" t="s">
        <v>74</v>
      </c>
      <c r="L97" s="331" t="s">
        <v>60</v>
      </c>
      <c r="M97" s="332" t="s">
        <v>74</v>
      </c>
    </row>
    <row r="98" spans="1:16" s="7" customFormat="1" ht="14.1" customHeight="1" outlineLevel="2">
      <c r="A98" s="20">
        <v>15</v>
      </c>
      <c r="B98" s="189">
        <v>15</v>
      </c>
      <c r="C98" s="190" t="s">
        <v>2</v>
      </c>
      <c r="D98" s="191" t="s">
        <v>3</v>
      </c>
      <c r="E98" s="183">
        <f>E92+7</f>
        <v>44352</v>
      </c>
      <c r="F98" s="191" t="s">
        <v>13</v>
      </c>
      <c r="G98" s="192">
        <f>E98+1</f>
        <v>44353</v>
      </c>
      <c r="H98" s="191" t="s">
        <v>4</v>
      </c>
      <c r="I98" s="192">
        <f>G98+1</f>
        <v>44354</v>
      </c>
      <c r="J98" s="191" t="s">
        <v>17</v>
      </c>
      <c r="K98" s="192">
        <f>I98+1</f>
        <v>44355</v>
      </c>
      <c r="L98" s="191" t="s">
        <v>6</v>
      </c>
      <c r="M98" s="193">
        <f>K98+1</f>
        <v>44356</v>
      </c>
    </row>
    <row r="99" spans="1:16" s="18" customFormat="1" ht="14.1" customHeight="1" outlineLevel="1">
      <c r="A99" s="44"/>
      <c r="B99" s="194"/>
      <c r="C99" s="195"/>
      <c r="D99" s="182"/>
      <c r="E99" s="183"/>
      <c r="F99" s="182"/>
      <c r="G99" s="183"/>
      <c r="H99" s="227"/>
      <c r="I99" s="183"/>
      <c r="J99" s="182"/>
      <c r="K99" s="183"/>
      <c r="L99" s="182"/>
      <c r="M99" s="197"/>
    </row>
    <row r="100" spans="1:16" ht="14.1" customHeight="1" outlineLevel="1">
      <c r="A100" s="2">
        <v>15</v>
      </c>
      <c r="B100" s="198"/>
      <c r="C100" s="199" t="s">
        <v>7</v>
      </c>
      <c r="D100" s="292"/>
      <c r="E100" s="184"/>
      <c r="F100" s="179"/>
      <c r="G100" s="180"/>
      <c r="H100" s="292"/>
      <c r="I100" s="293"/>
      <c r="J100" s="179"/>
      <c r="K100" s="180"/>
      <c r="L100" s="179"/>
      <c r="M100" s="180"/>
    </row>
    <row r="101" spans="1:16" ht="14.1" customHeight="1" outlineLevel="1">
      <c r="A101" s="2">
        <v>15</v>
      </c>
      <c r="B101" s="198"/>
      <c r="C101" s="199" t="s">
        <v>8</v>
      </c>
      <c r="D101" s="390"/>
      <c r="E101" s="184"/>
      <c r="F101" s="391"/>
      <c r="G101" s="293"/>
      <c r="H101" s="186"/>
      <c r="I101" s="180"/>
      <c r="J101" s="392"/>
      <c r="K101" s="393"/>
      <c r="L101" s="179"/>
      <c r="M101" s="180"/>
    </row>
    <row r="102" spans="1:16" ht="14.1" customHeight="1" outlineLevel="1">
      <c r="A102" s="2">
        <v>15</v>
      </c>
      <c r="B102" s="198"/>
      <c r="C102" s="199" t="s">
        <v>9</v>
      </c>
      <c r="D102" s="392"/>
      <c r="E102" s="184"/>
      <c r="F102" s="391"/>
      <c r="G102" s="293"/>
      <c r="H102" s="392"/>
      <c r="I102" s="393"/>
      <c r="J102" s="392"/>
      <c r="K102" s="393"/>
      <c r="L102" s="392"/>
      <c r="M102" s="393"/>
    </row>
    <row r="103" spans="1:16" ht="14.1" customHeight="1" outlineLevel="1">
      <c r="A103" s="2">
        <v>15</v>
      </c>
      <c r="B103" s="202"/>
      <c r="C103" s="204" t="s">
        <v>10</v>
      </c>
      <c r="D103" s="338"/>
      <c r="E103" s="185"/>
      <c r="F103" s="397"/>
      <c r="G103" s="185"/>
      <c r="H103" s="394"/>
      <c r="I103" s="185"/>
      <c r="J103" s="338"/>
      <c r="K103" s="339"/>
      <c r="L103" s="338"/>
      <c r="M103" s="339"/>
    </row>
    <row r="104" spans="1:16" s="8" customFormat="1" ht="14.1" customHeight="1" outlineLevel="1">
      <c r="B104" s="34"/>
      <c r="C104" s="34"/>
      <c r="D104" s="34"/>
      <c r="E104" s="34"/>
      <c r="F104" s="36"/>
      <c r="G104" s="34"/>
      <c r="H104" s="36"/>
      <c r="I104" s="34"/>
      <c r="J104" s="36"/>
      <c r="K104" s="34"/>
      <c r="L104" s="36"/>
      <c r="M104" s="86"/>
    </row>
    <row r="105" spans="1:16" ht="14.1" customHeight="1" outlineLevel="1">
      <c r="B105" s="2"/>
      <c r="C105" s="2"/>
      <c r="D105" s="18"/>
      <c r="G105" s="29"/>
      <c r="I105" s="17"/>
      <c r="M105" s="69"/>
    </row>
    <row r="106" spans="1:16" ht="14.1" customHeight="1" outlineLevel="1">
      <c r="B106" s="2"/>
      <c r="C106" s="2"/>
      <c r="D106" s="322" t="s">
        <v>29</v>
      </c>
      <c r="E106" s="206">
        <f>COUNTIF(D4:M103, "Ειδ.Παθ.Αν")</f>
        <v>66</v>
      </c>
      <c r="F106" s="207">
        <v>36</v>
      </c>
      <c r="G106" s="207" t="s">
        <v>72</v>
      </c>
      <c r="H106" s="32"/>
      <c r="I106" s="56"/>
      <c r="J106" s="32"/>
      <c r="K106" s="2"/>
      <c r="M106" s="2"/>
      <c r="N106" s="350"/>
      <c r="O106" s="351"/>
      <c r="P106" s="351"/>
    </row>
    <row r="107" spans="1:16" ht="14.1" customHeight="1" outlineLevel="1">
      <c r="B107" s="2"/>
      <c r="C107" s="2"/>
      <c r="D107" s="300" t="s">
        <v>84</v>
      </c>
      <c r="E107" s="206">
        <f>COUNTIF(D5:M104, "ΠροπΧειρ ")</f>
        <v>17</v>
      </c>
      <c r="F107" s="207">
        <v>30</v>
      </c>
      <c r="G107" s="207" t="s">
        <v>72</v>
      </c>
      <c r="I107" s="2"/>
      <c r="K107" s="2"/>
      <c r="M107" s="2"/>
      <c r="N107" s="350"/>
      <c r="O107" s="351"/>
      <c r="P107" s="351"/>
    </row>
    <row r="108" spans="1:16" ht="14.1" customHeight="1" outlineLevel="1">
      <c r="B108" s="2"/>
      <c r="C108" s="2"/>
      <c r="D108" s="340" t="s">
        <v>34</v>
      </c>
      <c r="E108" s="206">
        <f>COUNTIF(D4:M103, "Κυτταρολ")</f>
        <v>8</v>
      </c>
      <c r="F108" s="207">
        <v>16</v>
      </c>
      <c r="G108" s="207" t="s">
        <v>72</v>
      </c>
      <c r="H108" s="56"/>
      <c r="I108" s="32"/>
      <c r="J108" s="32"/>
      <c r="K108" s="2"/>
      <c r="M108" s="2"/>
      <c r="N108" s="352"/>
      <c r="O108" s="351"/>
      <c r="P108" s="351"/>
    </row>
    <row r="109" spans="1:16" ht="14.1" customHeight="1" outlineLevel="1">
      <c r="B109" s="2"/>
      <c r="C109" s="2"/>
      <c r="D109" s="301" t="s">
        <v>85</v>
      </c>
      <c r="E109" s="206">
        <f>COUNTIF(D4:M103, "ΠροπΠαθολ")</f>
        <v>42</v>
      </c>
      <c r="F109" s="207">
        <v>75</v>
      </c>
      <c r="G109" s="207" t="s">
        <v>72</v>
      </c>
      <c r="H109" s="3"/>
      <c r="I109" s="2"/>
      <c r="K109" s="2"/>
      <c r="M109" s="2"/>
      <c r="N109" s="352"/>
      <c r="O109" s="351"/>
      <c r="P109" s="351"/>
    </row>
    <row r="110" spans="1:16" ht="14.1" customHeight="1" outlineLevel="1">
      <c r="D110" s="362" t="s">
        <v>31</v>
      </c>
      <c r="E110" s="206">
        <f>COUNTIF(D4:M103, "Επιδημιολ")</f>
        <v>14</v>
      </c>
      <c r="F110" s="358">
        <v>30</v>
      </c>
      <c r="G110" s="358" t="s">
        <v>72</v>
      </c>
      <c r="H110" s="63"/>
      <c r="I110" s="65"/>
      <c r="J110" s="63"/>
      <c r="K110" s="63"/>
      <c r="L110" s="63"/>
      <c r="M110" s="2"/>
      <c r="N110" s="352"/>
      <c r="O110" s="351"/>
      <c r="P110" s="351"/>
    </row>
    <row r="111" spans="1:16" ht="14.1" customHeight="1" outlineLevel="1">
      <c r="D111" s="302" t="s">
        <v>33</v>
      </c>
      <c r="E111" s="206">
        <f>COUNTIF(D4:M103, "Τοξικολ")</f>
        <v>8</v>
      </c>
      <c r="F111" s="358">
        <v>16</v>
      </c>
      <c r="G111" s="358" t="s">
        <v>72</v>
      </c>
      <c r="H111" s="63"/>
      <c r="I111" s="63"/>
      <c r="J111" s="63"/>
      <c r="K111" s="63"/>
      <c r="L111" s="63"/>
      <c r="M111" s="2"/>
      <c r="N111" s="352"/>
      <c r="O111" s="351"/>
      <c r="P111" s="351"/>
    </row>
    <row r="112" spans="1:16" ht="14.1" customHeight="1" outlineLevel="1">
      <c r="D112" s="303" t="s">
        <v>60</v>
      </c>
      <c r="E112" s="206">
        <f>COUNTIF(D4:M103, "ΗΚΓ")</f>
        <v>15</v>
      </c>
      <c r="F112" s="207">
        <v>30</v>
      </c>
      <c r="G112" s="207" t="s">
        <v>72</v>
      </c>
      <c r="I112" s="2"/>
      <c r="K112" s="2"/>
      <c r="M112" s="2"/>
      <c r="N112" s="352"/>
      <c r="O112" s="351"/>
      <c r="P112" s="351"/>
    </row>
    <row r="113" spans="2:16" ht="14.1" customHeight="1" outlineLevel="1">
      <c r="D113" s="304" t="s">
        <v>30</v>
      </c>
      <c r="E113" s="206">
        <f>COUNTIF(D4:M103, "Φαρμ Β")</f>
        <v>23</v>
      </c>
      <c r="F113" s="359">
        <v>45</v>
      </c>
      <c r="G113" s="359" t="s">
        <v>72</v>
      </c>
      <c r="H113" s="52"/>
      <c r="I113" s="52"/>
      <c r="J113" s="52"/>
      <c r="K113" s="52"/>
      <c r="L113" s="52"/>
      <c r="M113" s="52"/>
      <c r="N113" s="352"/>
      <c r="O113" s="351"/>
      <c r="P113" s="351"/>
    </row>
    <row r="114" spans="2:16" ht="14.1" customHeight="1" outlineLevel="1">
      <c r="B114" s="49"/>
      <c r="D114" s="304" t="s">
        <v>32</v>
      </c>
      <c r="E114" s="206">
        <f>COUNTIF(D4:M103, "ΚυτΕπΑνθρ")</f>
        <v>8</v>
      </c>
      <c r="F114" s="359">
        <v>16</v>
      </c>
      <c r="G114" s="359" t="s">
        <v>72</v>
      </c>
      <c r="H114" s="52"/>
      <c r="I114" s="52"/>
      <c r="J114" s="52"/>
      <c r="K114" s="52"/>
      <c r="L114" s="52"/>
      <c r="M114" s="52"/>
      <c r="N114" s="353"/>
      <c r="O114" s="354"/>
    </row>
    <row r="115" spans="2:16" ht="14.1" customHeight="1">
      <c r="D115" s="360" t="s">
        <v>61</v>
      </c>
      <c r="E115" s="206">
        <f>COUNTIF(D4:M104, "Αιμοποιηση")</f>
        <v>8</v>
      </c>
      <c r="F115" s="207">
        <v>16</v>
      </c>
      <c r="G115" s="207" t="s">
        <v>72</v>
      </c>
      <c r="I115" s="2"/>
      <c r="K115" s="2"/>
      <c r="M115" s="2"/>
      <c r="N115" s="355"/>
      <c r="O115" s="354"/>
    </row>
    <row r="116" spans="2:16" ht="14.1" customHeight="1">
      <c r="D116" s="347" t="s">
        <v>86</v>
      </c>
      <c r="E116" s="361">
        <f>COUNTIF(D5:M105, "ΑκτινολΑ")</f>
        <v>14</v>
      </c>
      <c r="F116" s="180">
        <v>30</v>
      </c>
      <c r="G116" s="207" t="s">
        <v>72</v>
      </c>
      <c r="I116" s="2"/>
      <c r="K116" s="2"/>
      <c r="M116" s="2"/>
      <c r="N116" s="353"/>
      <c r="O116" s="354"/>
    </row>
    <row r="117" spans="2:16" ht="14.1" customHeight="1">
      <c r="D117" s="349" t="s">
        <v>87</v>
      </c>
      <c r="E117" s="206">
        <f>COUNTIF(D6:M106, "ΠαθοφΒ")</f>
        <v>28</v>
      </c>
      <c r="F117" s="207">
        <v>60</v>
      </c>
      <c r="G117" s="207" t="s">
        <v>72</v>
      </c>
      <c r="I117" s="2"/>
      <c r="K117" s="2"/>
      <c r="M117" s="2"/>
      <c r="N117" s="355"/>
      <c r="O117" s="354"/>
    </row>
    <row r="118" spans="2:16" ht="14.1" customHeight="1">
      <c r="G118" s="2"/>
      <c r="I118" s="2"/>
      <c r="K118" s="2"/>
      <c r="M118" s="2"/>
    </row>
  </sheetData>
  <autoFilter ref="A1:M103"/>
  <pageMargins left="0.6692913385826772" right="0.55118110236220474" top="1.1811023622047245" bottom="1.0236220472440944" header="0.59055118110236227" footer="0.59055118110236227"/>
  <pageSetup paperSize="9" scale="95" fitToHeight="2" orientation="portrait" horizontalDpi="4294967295" verticalDpi="300" r:id="rId1"/>
  <headerFooter alignWithMargins="0">
    <oddHeader>&amp;R&amp;"Calibri,Κανονικά"6ο Εξάμηνο</oddHeader>
    <oddFooter>&amp;R&amp;"Arial,Regular" &amp;P / &amp;N</oddFooter>
  </headerFooter>
  <rowBreaks count="2" manualBreakCount="2">
    <brk id="55" min="1" max="12" man="1"/>
    <brk id="105" min="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transitionEvaluation="1"/>
  <dimension ref="A1:S121"/>
  <sheetViews>
    <sheetView view="pageBreakPreview" zoomScale="85" zoomScaleNormal="90" zoomScaleSheetLayoutView="85" workbookViewId="0">
      <pane xSplit="3" ySplit="1" topLeftCell="D52" activePane="bottomRight" state="frozenSplit"/>
      <selection activeCell="N89" sqref="N89"/>
      <selection pane="topRight" activeCell="N89" sqref="N89"/>
      <selection pane="bottomLeft" activeCell="N89" sqref="N89"/>
      <selection pane="bottomRight" activeCell="I85" sqref="I85"/>
    </sheetView>
  </sheetViews>
  <sheetFormatPr defaultColWidth="8.625" defaultRowHeight="14.1" customHeight="1" outlineLevelRow="2"/>
  <cols>
    <col min="1" max="1" width="2.625" style="2" hidden="1" customWidth="1"/>
    <col min="2" max="2" width="2.625" style="241" customWidth="1"/>
    <col min="3" max="3" width="5" style="175" customWidth="1"/>
    <col min="4" max="4" width="8.625" style="133" customWidth="1"/>
    <col min="5" max="5" width="7.125" style="134" customWidth="1"/>
    <col min="6" max="6" width="8.625" style="133" customWidth="1"/>
    <col min="7" max="7" width="8.125" style="134" customWidth="1"/>
    <col min="8" max="8" width="8.625" style="133" customWidth="1"/>
    <col min="9" max="9" width="7.25" style="134" customWidth="1"/>
    <col min="10" max="10" width="8.625" style="133" customWidth="1"/>
    <col min="11" max="11" width="7.625" style="134" customWidth="1"/>
    <col min="12" max="12" width="8.625" style="133" customWidth="1"/>
    <col min="13" max="13" width="7.75" style="134" customWidth="1"/>
    <col min="14" max="16" width="8.625" style="2"/>
    <col min="17" max="17" width="4.5" style="2" customWidth="1"/>
    <col min="18" max="18" width="24.75" style="2" customWidth="1"/>
    <col min="19" max="16384" width="8.625" style="2"/>
  </cols>
  <sheetData>
    <row r="1" spans="1:16" s="10" customFormat="1" ht="14.1" customHeight="1">
      <c r="A1" s="11" t="s">
        <v>0</v>
      </c>
      <c r="B1" s="234" t="s">
        <v>1</v>
      </c>
      <c r="C1" s="134" t="s">
        <v>19</v>
      </c>
      <c r="D1" s="235" t="s">
        <v>11</v>
      </c>
      <c r="E1" s="236" t="s">
        <v>3</v>
      </c>
      <c r="F1" s="235" t="s">
        <v>12</v>
      </c>
      <c r="G1" s="236" t="s">
        <v>13</v>
      </c>
      <c r="H1" s="235" t="s">
        <v>14</v>
      </c>
      <c r="I1" s="236" t="s">
        <v>4</v>
      </c>
      <c r="J1" s="235" t="s">
        <v>15</v>
      </c>
      <c r="K1" s="236" t="s">
        <v>5</v>
      </c>
      <c r="L1" s="235" t="s">
        <v>16</v>
      </c>
      <c r="M1" s="236" t="s">
        <v>6</v>
      </c>
    </row>
    <row r="2" spans="1:16" s="7" customFormat="1" ht="14.1" customHeight="1" outlineLevel="2">
      <c r="A2" s="20">
        <v>1</v>
      </c>
      <c r="B2" s="237">
        <v>1</v>
      </c>
      <c r="C2" s="238" t="s">
        <v>2</v>
      </c>
      <c r="D2" s="124" t="s">
        <v>3</v>
      </c>
      <c r="E2" s="125">
        <v>44240</v>
      </c>
      <c r="F2" s="124" t="s">
        <v>13</v>
      </c>
      <c r="G2" s="125">
        <f>E2+1</f>
        <v>44241</v>
      </c>
      <c r="H2" s="124" t="s">
        <v>4</v>
      </c>
      <c r="I2" s="125">
        <f>G2+1</f>
        <v>44242</v>
      </c>
      <c r="J2" s="124" t="s">
        <v>17</v>
      </c>
      <c r="K2" s="125">
        <f>I2+1</f>
        <v>44243</v>
      </c>
      <c r="L2" s="124" t="s">
        <v>6</v>
      </c>
      <c r="M2" s="126">
        <f>K2+1</f>
        <v>44244</v>
      </c>
    </row>
    <row r="3" spans="1:16" s="18" customFormat="1" ht="14.1" customHeight="1" outlineLevel="1">
      <c r="A3" s="44"/>
      <c r="B3" s="239"/>
      <c r="C3" s="240"/>
      <c r="D3" s="127"/>
      <c r="E3" s="128"/>
      <c r="F3" s="127"/>
      <c r="G3" s="128"/>
      <c r="H3" s="127"/>
      <c r="I3" s="128"/>
      <c r="J3" s="246"/>
      <c r="K3" s="128"/>
      <c r="L3" s="127"/>
      <c r="M3" s="128"/>
    </row>
    <row r="4" spans="1:16" ht="14.1" customHeight="1" outlineLevel="1">
      <c r="A4" s="2">
        <v>1</v>
      </c>
      <c r="C4" s="242" t="s">
        <v>7</v>
      </c>
      <c r="D4" s="135" t="s">
        <v>35</v>
      </c>
      <c r="E4" s="136" t="s">
        <v>75</v>
      </c>
      <c r="F4" s="78" t="s">
        <v>36</v>
      </c>
      <c r="G4" s="79" t="s">
        <v>75</v>
      </c>
      <c r="H4" s="137" t="s">
        <v>37</v>
      </c>
      <c r="I4" s="139" t="s">
        <v>75</v>
      </c>
      <c r="J4" s="78" t="s">
        <v>36</v>
      </c>
      <c r="K4" s="79" t="s">
        <v>75</v>
      </c>
      <c r="L4" s="138" t="s">
        <v>37</v>
      </c>
      <c r="M4" s="139" t="s">
        <v>75</v>
      </c>
    </row>
    <row r="5" spans="1:16" ht="14.1" customHeight="1" outlineLevel="1">
      <c r="A5" s="2">
        <v>1</v>
      </c>
      <c r="C5" s="242" t="s">
        <v>8</v>
      </c>
      <c r="D5" s="140" t="s">
        <v>38</v>
      </c>
      <c r="E5" s="141" t="s">
        <v>75</v>
      </c>
      <c r="F5" s="137" t="s">
        <v>37</v>
      </c>
      <c r="G5" s="139" t="s">
        <v>75</v>
      </c>
      <c r="H5" s="135" t="s">
        <v>35</v>
      </c>
      <c r="I5" s="142" t="s">
        <v>75</v>
      </c>
      <c r="J5" s="313" t="s">
        <v>39</v>
      </c>
      <c r="K5" s="85" t="s">
        <v>75</v>
      </c>
      <c r="L5" s="144" t="s">
        <v>35</v>
      </c>
      <c r="M5" s="142" t="s">
        <v>75</v>
      </c>
    </row>
    <row r="6" spans="1:16" ht="14.1" customHeight="1" outlineLevel="1">
      <c r="A6" s="2">
        <v>1</v>
      </c>
      <c r="C6" s="242" t="s">
        <v>9</v>
      </c>
      <c r="D6" s="145" t="s">
        <v>40</v>
      </c>
      <c r="E6" s="146" t="s">
        <v>75</v>
      </c>
      <c r="F6" s="143" t="s">
        <v>39</v>
      </c>
      <c r="G6" s="85" t="s">
        <v>75</v>
      </c>
      <c r="J6" s="140" t="s">
        <v>38</v>
      </c>
      <c r="K6" s="141" t="s">
        <v>75</v>
      </c>
      <c r="L6" s="88" t="s">
        <v>36</v>
      </c>
      <c r="M6" s="79" t="s">
        <v>75</v>
      </c>
    </row>
    <row r="7" spans="1:16" ht="14.1" customHeight="1" outlineLevel="1">
      <c r="A7" s="2">
        <v>1</v>
      </c>
      <c r="C7" s="242" t="s">
        <v>10</v>
      </c>
      <c r="F7" s="147" t="s">
        <v>43</v>
      </c>
      <c r="G7" s="312" t="s">
        <v>75</v>
      </c>
      <c r="H7" s="122"/>
      <c r="I7" s="123"/>
      <c r="J7" s="148" t="s">
        <v>42</v>
      </c>
      <c r="K7" s="181"/>
      <c r="L7" s="388" t="s">
        <v>91</v>
      </c>
      <c r="M7" s="389" t="s">
        <v>92</v>
      </c>
    </row>
    <row r="8" spans="1:16" s="7" customFormat="1" ht="14.1" customHeight="1" outlineLevel="2">
      <c r="A8" s="20">
        <v>2</v>
      </c>
      <c r="B8" s="237">
        <v>2</v>
      </c>
      <c r="C8" s="238" t="s">
        <v>2</v>
      </c>
      <c r="D8" s="124" t="s">
        <v>3</v>
      </c>
      <c r="E8" s="125">
        <f>E2+7</f>
        <v>44247</v>
      </c>
      <c r="F8" s="124" t="s">
        <v>13</v>
      </c>
      <c r="G8" s="125">
        <f>E8+1</f>
        <v>44248</v>
      </c>
      <c r="H8" s="124" t="s">
        <v>4</v>
      </c>
      <c r="I8" s="125">
        <f>G8+1</f>
        <v>44249</v>
      </c>
      <c r="J8" s="124" t="s">
        <v>17</v>
      </c>
      <c r="K8" s="125">
        <f>I8+1</f>
        <v>44250</v>
      </c>
      <c r="L8" s="127" t="s">
        <v>6</v>
      </c>
      <c r="M8" s="128">
        <f>K8+1</f>
        <v>44251</v>
      </c>
    </row>
    <row r="9" spans="1:16" s="18" customFormat="1" ht="14.1" customHeight="1" outlineLevel="1">
      <c r="A9" s="44"/>
      <c r="B9" s="239"/>
      <c r="C9" s="240"/>
      <c r="D9" s="127"/>
      <c r="E9" s="128"/>
      <c r="F9" s="127"/>
      <c r="G9" s="128"/>
      <c r="H9" s="127"/>
      <c r="I9" s="128"/>
      <c r="J9" s="127"/>
      <c r="K9" s="128"/>
      <c r="L9" s="127"/>
      <c r="M9" s="128"/>
    </row>
    <row r="10" spans="1:16" ht="14.1" customHeight="1" outlineLevel="1">
      <c r="A10" s="2">
        <v>2</v>
      </c>
      <c r="C10" s="242" t="s">
        <v>7</v>
      </c>
      <c r="D10" s="135" t="s">
        <v>35</v>
      </c>
      <c r="E10" s="136" t="s">
        <v>75</v>
      </c>
      <c r="F10" s="78" t="s">
        <v>36</v>
      </c>
      <c r="G10" s="79" t="s">
        <v>75</v>
      </c>
      <c r="H10" s="137" t="s">
        <v>37</v>
      </c>
      <c r="I10" s="139" t="s">
        <v>75</v>
      </c>
      <c r="J10" s="78" t="s">
        <v>36</v>
      </c>
      <c r="K10" s="79" t="s">
        <v>75</v>
      </c>
      <c r="L10" s="138" t="s">
        <v>37</v>
      </c>
      <c r="M10" s="139" t="s">
        <v>75</v>
      </c>
    </row>
    <row r="11" spans="1:16" ht="14.1" customHeight="1" outlineLevel="1">
      <c r="A11" s="2">
        <v>2</v>
      </c>
      <c r="C11" s="242" t="s">
        <v>8</v>
      </c>
      <c r="D11" s="140" t="s">
        <v>38</v>
      </c>
      <c r="E11" s="141" t="s">
        <v>75</v>
      </c>
      <c r="F11" s="137" t="s">
        <v>37</v>
      </c>
      <c r="G11" s="139" t="s">
        <v>75</v>
      </c>
      <c r="H11" s="135" t="s">
        <v>35</v>
      </c>
      <c r="I11" s="142" t="s">
        <v>75</v>
      </c>
      <c r="J11" s="313" t="s">
        <v>39</v>
      </c>
      <c r="K11" s="85" t="s">
        <v>75</v>
      </c>
      <c r="L11" s="144" t="s">
        <v>35</v>
      </c>
      <c r="M11" s="142" t="s">
        <v>75</v>
      </c>
    </row>
    <row r="12" spans="1:16" ht="14.1" customHeight="1" outlineLevel="1">
      <c r="A12" s="2">
        <v>2</v>
      </c>
      <c r="C12" s="242" t="s">
        <v>9</v>
      </c>
      <c r="D12" s="145" t="s">
        <v>40</v>
      </c>
      <c r="E12" s="146" t="s">
        <v>75</v>
      </c>
      <c r="F12" s="143" t="s">
        <v>39</v>
      </c>
      <c r="G12" s="85" t="s">
        <v>75</v>
      </c>
      <c r="J12" s="140" t="s">
        <v>38</v>
      </c>
      <c r="K12" s="141" t="s">
        <v>75</v>
      </c>
      <c r="L12" s="88" t="s">
        <v>36</v>
      </c>
      <c r="M12" s="79" t="s">
        <v>75</v>
      </c>
    </row>
    <row r="13" spans="1:16" ht="14.1" customHeight="1" outlineLevel="1">
      <c r="A13" s="2">
        <v>2</v>
      </c>
      <c r="C13" s="242" t="s">
        <v>10</v>
      </c>
      <c r="D13" s="149" t="s">
        <v>41</v>
      </c>
      <c r="E13" s="150" t="s">
        <v>75</v>
      </c>
      <c r="F13" s="147" t="s">
        <v>43</v>
      </c>
      <c r="G13" s="312" t="s">
        <v>75</v>
      </c>
      <c r="H13" s="122"/>
      <c r="I13" s="123"/>
      <c r="J13" s="148" t="s">
        <v>42</v>
      </c>
      <c r="K13" s="262"/>
      <c r="L13" s="388" t="s">
        <v>91</v>
      </c>
      <c r="M13" s="389" t="s">
        <v>92</v>
      </c>
    </row>
    <row r="14" spans="1:16" s="7" customFormat="1" ht="14.1" customHeight="1" outlineLevel="2">
      <c r="A14" s="20">
        <v>3</v>
      </c>
      <c r="B14" s="237">
        <v>3</v>
      </c>
      <c r="C14" s="238" t="s">
        <v>2</v>
      </c>
      <c r="D14" s="124" t="s">
        <v>3</v>
      </c>
      <c r="E14" s="125">
        <f>E8+7</f>
        <v>44254</v>
      </c>
      <c r="F14" s="124" t="s">
        <v>13</v>
      </c>
      <c r="G14" s="125">
        <f>E14+1</f>
        <v>44255</v>
      </c>
      <c r="H14" s="124" t="s">
        <v>4</v>
      </c>
      <c r="I14" s="125">
        <f>G14+1</f>
        <v>44256</v>
      </c>
      <c r="J14" s="124" t="s">
        <v>17</v>
      </c>
      <c r="K14" s="125">
        <f>I14+1</f>
        <v>44257</v>
      </c>
      <c r="L14" s="124" t="s">
        <v>6</v>
      </c>
      <c r="M14" s="125">
        <f>K14+1</f>
        <v>44258</v>
      </c>
      <c r="P14" s="41"/>
    </row>
    <row r="15" spans="1:16" s="18" customFormat="1" ht="14.1" customHeight="1" outlineLevel="1">
      <c r="A15" s="44"/>
      <c r="B15" s="239"/>
      <c r="C15" s="240"/>
      <c r="D15" s="127"/>
      <c r="E15" s="128"/>
      <c r="F15" s="127"/>
      <c r="G15" s="128"/>
      <c r="H15" s="127"/>
      <c r="I15" s="128"/>
      <c r="J15" s="127"/>
      <c r="K15" s="128"/>
      <c r="L15" s="127"/>
      <c r="M15" s="128"/>
      <c r="P15" s="50"/>
    </row>
    <row r="16" spans="1:16" ht="14.1" customHeight="1" outlineLevel="1">
      <c r="A16" s="2">
        <v>3</v>
      </c>
      <c r="C16" s="242" t="s">
        <v>7</v>
      </c>
      <c r="D16" s="116"/>
      <c r="E16" s="121"/>
      <c r="F16" s="78" t="s">
        <v>36</v>
      </c>
      <c r="G16" s="79" t="s">
        <v>75</v>
      </c>
      <c r="H16" s="137" t="s">
        <v>37</v>
      </c>
      <c r="I16" s="139" t="s">
        <v>75</v>
      </c>
      <c r="J16" s="78" t="s">
        <v>36</v>
      </c>
      <c r="K16" s="79" t="s">
        <v>75</v>
      </c>
      <c r="L16" s="138" t="s">
        <v>37</v>
      </c>
      <c r="M16" s="139" t="s">
        <v>75</v>
      </c>
      <c r="P16" s="4"/>
    </row>
    <row r="17" spans="1:17" ht="14.1" customHeight="1" outlineLevel="1">
      <c r="A17" s="2">
        <v>3</v>
      </c>
      <c r="C17" s="242" t="s">
        <v>8</v>
      </c>
      <c r="D17" s="117" t="s">
        <v>18</v>
      </c>
      <c r="E17" s="121"/>
      <c r="F17" s="137" t="s">
        <v>37</v>
      </c>
      <c r="G17" s="139" t="s">
        <v>75</v>
      </c>
      <c r="H17" s="135" t="s">
        <v>35</v>
      </c>
      <c r="I17" s="142" t="s">
        <v>75</v>
      </c>
      <c r="J17" s="313" t="s">
        <v>39</v>
      </c>
      <c r="K17" s="85" t="s">
        <v>75</v>
      </c>
      <c r="L17" s="144" t="s">
        <v>35</v>
      </c>
      <c r="M17" s="142" t="s">
        <v>75</v>
      </c>
      <c r="O17" s="30"/>
      <c r="P17" s="5"/>
    </row>
    <row r="18" spans="1:17" ht="14.1" customHeight="1" outlineLevel="1">
      <c r="A18" s="2">
        <v>3</v>
      </c>
      <c r="C18" s="242" t="s">
        <v>9</v>
      </c>
      <c r="D18" s="118"/>
      <c r="E18" s="121"/>
      <c r="F18" s="143" t="s">
        <v>39</v>
      </c>
      <c r="G18" s="85" t="s">
        <v>75</v>
      </c>
      <c r="J18" s="140" t="s">
        <v>38</v>
      </c>
      <c r="K18" s="141" t="s">
        <v>75</v>
      </c>
      <c r="L18" s="88" t="s">
        <v>36</v>
      </c>
      <c r="M18" s="79" t="s">
        <v>75</v>
      </c>
      <c r="O18" s="30"/>
      <c r="P18" s="5"/>
    </row>
    <row r="19" spans="1:17" ht="14.1" customHeight="1" outlineLevel="1">
      <c r="A19" s="2">
        <v>3</v>
      </c>
      <c r="C19" s="242" t="s">
        <v>10</v>
      </c>
      <c r="D19" s="118"/>
      <c r="E19" s="121"/>
      <c r="F19" s="147" t="s">
        <v>43</v>
      </c>
      <c r="G19" s="312" t="s">
        <v>75</v>
      </c>
      <c r="H19" s="306" t="s">
        <v>80</v>
      </c>
      <c r="I19" s="123"/>
      <c r="J19" s="148" t="s">
        <v>42</v>
      </c>
      <c r="K19" s="262"/>
      <c r="L19" s="388" t="s">
        <v>91</v>
      </c>
      <c r="M19" s="389" t="s">
        <v>92</v>
      </c>
      <c r="O19" s="39"/>
      <c r="P19" s="40"/>
    </row>
    <row r="20" spans="1:17" s="7" customFormat="1" ht="14.1" customHeight="1" outlineLevel="2">
      <c r="A20" s="20">
        <v>4</v>
      </c>
      <c r="B20" s="237">
        <v>4</v>
      </c>
      <c r="C20" s="238" t="s">
        <v>2</v>
      </c>
      <c r="D20" s="124" t="s">
        <v>3</v>
      </c>
      <c r="E20" s="125">
        <f>E14+7</f>
        <v>44261</v>
      </c>
      <c r="F20" s="124" t="s">
        <v>13</v>
      </c>
      <c r="G20" s="125">
        <f>E20+1</f>
        <v>44262</v>
      </c>
      <c r="H20" s="124" t="s">
        <v>4</v>
      </c>
      <c r="I20" s="125">
        <f>G20+1</f>
        <v>44263</v>
      </c>
      <c r="J20" s="124" t="s">
        <v>17</v>
      </c>
      <c r="K20" s="125">
        <f>I20+1</f>
        <v>44264</v>
      </c>
      <c r="L20" s="124" t="s">
        <v>6</v>
      </c>
      <c r="M20" s="125">
        <f>K20+1</f>
        <v>44265</v>
      </c>
      <c r="O20" s="30"/>
      <c r="P20" s="5"/>
      <c r="Q20" s="42"/>
    </row>
    <row r="21" spans="1:17" s="18" customFormat="1" ht="14.1" customHeight="1" outlineLevel="1">
      <c r="A21" s="44"/>
      <c r="B21" s="239"/>
      <c r="C21" s="240"/>
      <c r="D21" s="127"/>
      <c r="E21" s="128"/>
      <c r="F21" s="127"/>
      <c r="G21" s="128"/>
      <c r="H21" s="127"/>
      <c r="I21" s="128"/>
      <c r="J21" s="127"/>
      <c r="K21" s="128"/>
      <c r="L21" s="127"/>
      <c r="M21" s="128"/>
      <c r="O21" s="30"/>
      <c r="P21" s="5"/>
      <c r="Q21" s="50"/>
    </row>
    <row r="22" spans="1:17" ht="14.1" customHeight="1" outlineLevel="1">
      <c r="A22" s="2">
        <v>4</v>
      </c>
      <c r="C22" s="242" t="s">
        <v>7</v>
      </c>
      <c r="D22" s="135" t="s">
        <v>35</v>
      </c>
      <c r="E22" s="136" t="s">
        <v>75</v>
      </c>
      <c r="F22" s="78" t="s">
        <v>36</v>
      </c>
      <c r="G22" s="79" t="s">
        <v>75</v>
      </c>
      <c r="H22" s="137" t="s">
        <v>37</v>
      </c>
      <c r="I22" s="139" t="s">
        <v>75</v>
      </c>
      <c r="J22" s="78" t="s">
        <v>36</v>
      </c>
      <c r="K22" s="79" t="s">
        <v>75</v>
      </c>
      <c r="L22" s="138" t="s">
        <v>37</v>
      </c>
      <c r="M22" s="139" t="s">
        <v>75</v>
      </c>
      <c r="O22" s="26"/>
      <c r="P22" s="25"/>
      <c r="Q22" s="16"/>
    </row>
    <row r="23" spans="1:17" ht="14.1" customHeight="1" outlineLevel="1">
      <c r="A23" s="2">
        <v>4</v>
      </c>
      <c r="C23" s="242" t="s">
        <v>8</v>
      </c>
      <c r="D23" s="140" t="s">
        <v>38</v>
      </c>
      <c r="E23" s="141" t="s">
        <v>75</v>
      </c>
      <c r="F23" s="137" t="s">
        <v>37</v>
      </c>
      <c r="G23" s="139" t="s">
        <v>75</v>
      </c>
      <c r="H23" s="135" t="s">
        <v>35</v>
      </c>
      <c r="I23" s="142" t="s">
        <v>75</v>
      </c>
      <c r="J23" s="313" t="s">
        <v>39</v>
      </c>
      <c r="K23" s="85" t="s">
        <v>75</v>
      </c>
      <c r="L23" s="144" t="s">
        <v>35</v>
      </c>
      <c r="M23" s="142" t="s">
        <v>75</v>
      </c>
      <c r="O23" s="26"/>
      <c r="P23" s="25"/>
      <c r="Q23" s="16"/>
    </row>
    <row r="24" spans="1:17" ht="14.1" customHeight="1" outlineLevel="1">
      <c r="A24" s="2">
        <v>4</v>
      </c>
      <c r="C24" s="242" t="s">
        <v>9</v>
      </c>
      <c r="D24" s="145" t="s">
        <v>40</v>
      </c>
      <c r="E24" s="146" t="s">
        <v>75</v>
      </c>
      <c r="F24" s="143" t="s">
        <v>39</v>
      </c>
      <c r="G24" s="85" t="s">
        <v>75</v>
      </c>
      <c r="J24" s="140" t="s">
        <v>38</v>
      </c>
      <c r="K24" s="141" t="s">
        <v>75</v>
      </c>
      <c r="L24" s="88" t="s">
        <v>36</v>
      </c>
      <c r="M24" s="79" t="s">
        <v>75</v>
      </c>
      <c r="O24" s="26"/>
      <c r="P24" s="25"/>
      <c r="Q24" s="16"/>
    </row>
    <row r="25" spans="1:17" ht="14.1" customHeight="1" outlineLevel="1">
      <c r="A25" s="2">
        <v>4</v>
      </c>
      <c r="C25" s="242" t="s">
        <v>10</v>
      </c>
      <c r="D25" s="149" t="s">
        <v>41</v>
      </c>
      <c r="E25" s="150" t="s">
        <v>75</v>
      </c>
      <c r="F25" s="147" t="s">
        <v>43</v>
      </c>
      <c r="G25" s="312" t="s">
        <v>75</v>
      </c>
      <c r="H25" s="306" t="s">
        <v>80</v>
      </c>
      <c r="I25" s="123"/>
      <c r="J25" s="148" t="s">
        <v>42</v>
      </c>
      <c r="K25" s="262"/>
      <c r="L25" s="388" t="s">
        <v>91</v>
      </c>
      <c r="M25" s="389" t="s">
        <v>92</v>
      </c>
      <c r="O25" s="26"/>
      <c r="P25" s="25"/>
      <c r="Q25" s="43"/>
    </row>
    <row r="26" spans="1:17" s="7" customFormat="1" ht="14.1" customHeight="1" outlineLevel="2">
      <c r="A26" s="20">
        <v>5</v>
      </c>
      <c r="B26" s="237">
        <v>5</v>
      </c>
      <c r="C26" s="238" t="s">
        <v>2</v>
      </c>
      <c r="D26" s="124" t="s">
        <v>3</v>
      </c>
      <c r="E26" s="125">
        <f>E20+7</f>
        <v>44268</v>
      </c>
      <c r="F26" s="124" t="s">
        <v>13</v>
      </c>
      <c r="G26" s="125">
        <f>E26+1</f>
        <v>44269</v>
      </c>
      <c r="H26" s="124" t="s">
        <v>4</v>
      </c>
      <c r="I26" s="125">
        <f>G26+1</f>
        <v>44270</v>
      </c>
      <c r="J26" s="124" t="s">
        <v>17</v>
      </c>
      <c r="K26" s="125">
        <f>I26+1</f>
        <v>44271</v>
      </c>
      <c r="L26" s="124" t="s">
        <v>6</v>
      </c>
      <c r="M26" s="125">
        <f>K26+1</f>
        <v>44272</v>
      </c>
    </row>
    <row r="27" spans="1:17" s="18" customFormat="1" ht="14.1" customHeight="1" outlineLevel="1">
      <c r="A27" s="44"/>
      <c r="B27" s="239"/>
      <c r="C27" s="240"/>
      <c r="D27" s="127"/>
      <c r="E27" s="128"/>
      <c r="F27" s="127"/>
      <c r="G27" s="128"/>
      <c r="H27" s="127"/>
      <c r="I27" s="128"/>
      <c r="J27" s="127"/>
      <c r="K27" s="128"/>
      <c r="L27" s="127"/>
      <c r="M27" s="128"/>
    </row>
    <row r="28" spans="1:17" ht="14.1" customHeight="1" outlineLevel="1">
      <c r="A28" s="2">
        <v>5</v>
      </c>
      <c r="C28" s="242" t="s">
        <v>7</v>
      </c>
      <c r="D28" s="135" t="s">
        <v>35</v>
      </c>
      <c r="E28" s="136" t="s">
        <v>75</v>
      </c>
      <c r="F28" s="78" t="s">
        <v>36</v>
      </c>
      <c r="G28" s="79" t="s">
        <v>75</v>
      </c>
      <c r="H28" s="137" t="s">
        <v>37</v>
      </c>
      <c r="I28" s="139" t="s">
        <v>75</v>
      </c>
      <c r="J28" s="78" t="s">
        <v>36</v>
      </c>
      <c r="K28" s="79" t="s">
        <v>75</v>
      </c>
      <c r="L28" s="138" t="s">
        <v>37</v>
      </c>
      <c r="M28" s="139" t="s">
        <v>75</v>
      </c>
    </row>
    <row r="29" spans="1:17" ht="14.1" customHeight="1" outlineLevel="1">
      <c r="A29" s="2">
        <v>5</v>
      </c>
      <c r="C29" s="242" t="s">
        <v>8</v>
      </c>
      <c r="D29" s="140" t="s">
        <v>38</v>
      </c>
      <c r="E29" s="141" t="s">
        <v>75</v>
      </c>
      <c r="F29" s="137" t="s">
        <v>37</v>
      </c>
      <c r="G29" s="139" t="s">
        <v>75</v>
      </c>
      <c r="H29" s="135" t="s">
        <v>35</v>
      </c>
      <c r="I29" s="142" t="s">
        <v>75</v>
      </c>
      <c r="J29" s="313" t="s">
        <v>39</v>
      </c>
      <c r="K29" s="85" t="s">
        <v>75</v>
      </c>
      <c r="L29" s="144" t="s">
        <v>35</v>
      </c>
      <c r="M29" s="142" t="s">
        <v>75</v>
      </c>
    </row>
    <row r="30" spans="1:17" ht="14.1" customHeight="1" outlineLevel="1">
      <c r="A30" s="2">
        <v>5</v>
      </c>
      <c r="C30" s="242" t="s">
        <v>9</v>
      </c>
      <c r="D30" s="145" t="s">
        <v>40</v>
      </c>
      <c r="E30" s="146" t="s">
        <v>75</v>
      </c>
      <c r="F30" s="143" t="s">
        <v>39</v>
      </c>
      <c r="G30" s="85" t="s">
        <v>75</v>
      </c>
      <c r="J30" s="140" t="s">
        <v>38</v>
      </c>
      <c r="K30" s="141" t="s">
        <v>75</v>
      </c>
      <c r="L30" s="88" t="s">
        <v>36</v>
      </c>
      <c r="M30" s="79" t="s">
        <v>75</v>
      </c>
    </row>
    <row r="31" spans="1:17" ht="14.1" customHeight="1" outlineLevel="1">
      <c r="A31" s="2">
        <v>5</v>
      </c>
      <c r="C31" s="242" t="s">
        <v>10</v>
      </c>
      <c r="D31" s="149" t="s">
        <v>41</v>
      </c>
      <c r="E31" s="150" t="s">
        <v>75</v>
      </c>
      <c r="F31" s="147" t="s">
        <v>43</v>
      </c>
      <c r="G31" s="312" t="s">
        <v>75</v>
      </c>
      <c r="H31" s="306" t="s">
        <v>80</v>
      </c>
      <c r="I31" s="123"/>
      <c r="J31" s="148" t="s">
        <v>42</v>
      </c>
      <c r="K31" s="262"/>
      <c r="L31" s="388" t="s">
        <v>91</v>
      </c>
      <c r="M31" s="389" t="s">
        <v>92</v>
      </c>
    </row>
    <row r="32" spans="1:17" s="7" customFormat="1" ht="14.1" customHeight="1" outlineLevel="2">
      <c r="A32" s="20">
        <v>6</v>
      </c>
      <c r="B32" s="237">
        <v>6</v>
      </c>
      <c r="C32" s="238" t="s">
        <v>2</v>
      </c>
      <c r="D32" s="124" t="s">
        <v>3</v>
      </c>
      <c r="E32" s="125">
        <f>E26+7</f>
        <v>44275</v>
      </c>
      <c r="F32" s="124" t="s">
        <v>13</v>
      </c>
      <c r="G32" s="125">
        <f>E32+1</f>
        <v>44276</v>
      </c>
      <c r="H32" s="124" t="s">
        <v>4</v>
      </c>
      <c r="I32" s="125">
        <f>G32+1</f>
        <v>44277</v>
      </c>
      <c r="J32" s="124" t="s">
        <v>17</v>
      </c>
      <c r="K32" s="125">
        <f>I32+1</f>
        <v>44278</v>
      </c>
      <c r="L32" s="124" t="s">
        <v>6</v>
      </c>
      <c r="M32" s="125">
        <f>K32+1</f>
        <v>44279</v>
      </c>
    </row>
    <row r="33" spans="1:16" s="18" customFormat="1" ht="14.1" customHeight="1" outlineLevel="1">
      <c r="A33" s="44"/>
      <c r="B33" s="239"/>
      <c r="C33" s="240"/>
      <c r="D33" s="127"/>
      <c r="E33" s="128"/>
      <c r="F33" s="127"/>
      <c r="G33" s="128"/>
      <c r="H33" s="127"/>
      <c r="I33" s="128"/>
      <c r="J33" s="127"/>
      <c r="K33" s="128"/>
      <c r="L33" s="127"/>
      <c r="M33" s="128"/>
    </row>
    <row r="34" spans="1:16" ht="14.1" customHeight="1" outlineLevel="1">
      <c r="A34" s="2">
        <v>6</v>
      </c>
      <c r="C34" s="242" t="s">
        <v>7</v>
      </c>
      <c r="D34" s="135" t="s">
        <v>35</v>
      </c>
      <c r="E34" s="136" t="s">
        <v>75</v>
      </c>
      <c r="F34" s="78" t="s">
        <v>36</v>
      </c>
      <c r="G34" s="79" t="s">
        <v>75</v>
      </c>
      <c r="H34" s="137" t="s">
        <v>37</v>
      </c>
      <c r="I34" s="139" t="s">
        <v>75</v>
      </c>
      <c r="J34" s="78" t="s">
        <v>36</v>
      </c>
      <c r="K34" s="79" t="s">
        <v>75</v>
      </c>
      <c r="L34" s="138" t="s">
        <v>37</v>
      </c>
      <c r="M34" s="139" t="s">
        <v>75</v>
      </c>
      <c r="O34" s="6"/>
      <c r="P34" s="16"/>
    </row>
    <row r="35" spans="1:16" ht="14.1" customHeight="1" outlineLevel="1">
      <c r="A35" s="2">
        <v>6</v>
      </c>
      <c r="C35" s="242" t="s">
        <v>8</v>
      </c>
      <c r="D35" s="140" t="s">
        <v>38</v>
      </c>
      <c r="E35" s="141" t="s">
        <v>75</v>
      </c>
      <c r="F35" s="137" t="s">
        <v>37</v>
      </c>
      <c r="G35" s="139" t="s">
        <v>75</v>
      </c>
      <c r="H35" s="135" t="s">
        <v>35</v>
      </c>
      <c r="I35" s="142" t="s">
        <v>75</v>
      </c>
      <c r="J35" s="313" t="s">
        <v>39</v>
      </c>
      <c r="K35" s="85" t="s">
        <v>75</v>
      </c>
      <c r="L35" s="144" t="s">
        <v>35</v>
      </c>
      <c r="M35" s="142" t="s">
        <v>75</v>
      </c>
      <c r="O35" s="6"/>
      <c r="P35" s="16"/>
    </row>
    <row r="36" spans="1:16" ht="14.1" customHeight="1" outlineLevel="1">
      <c r="A36" s="2">
        <v>6</v>
      </c>
      <c r="C36" s="242" t="s">
        <v>9</v>
      </c>
      <c r="D36" s="145" t="s">
        <v>40</v>
      </c>
      <c r="E36" s="146" t="s">
        <v>75</v>
      </c>
      <c r="F36" s="143" t="s">
        <v>39</v>
      </c>
      <c r="G36" s="85" t="s">
        <v>75</v>
      </c>
      <c r="J36" s="140" t="s">
        <v>38</v>
      </c>
      <c r="K36" s="141" t="s">
        <v>75</v>
      </c>
      <c r="L36" s="88" t="s">
        <v>36</v>
      </c>
      <c r="M36" s="79" t="s">
        <v>75</v>
      </c>
      <c r="O36" s="6"/>
      <c r="P36" s="16"/>
    </row>
    <row r="37" spans="1:16" ht="14.1" customHeight="1" outlineLevel="1">
      <c r="A37" s="2">
        <v>6</v>
      </c>
      <c r="C37" s="242" t="s">
        <v>10</v>
      </c>
      <c r="D37" s="149" t="s">
        <v>41</v>
      </c>
      <c r="E37" s="150" t="s">
        <v>75</v>
      </c>
      <c r="F37" s="147" t="s">
        <v>43</v>
      </c>
      <c r="G37" s="312" t="s">
        <v>75</v>
      </c>
      <c r="H37" s="306" t="s">
        <v>80</v>
      </c>
      <c r="I37" s="123"/>
      <c r="J37" s="148" t="s">
        <v>42</v>
      </c>
      <c r="L37" s="388" t="s">
        <v>91</v>
      </c>
      <c r="M37" s="389" t="s">
        <v>92</v>
      </c>
    </row>
    <row r="38" spans="1:16" s="7" customFormat="1" ht="14.1" customHeight="1" outlineLevel="2">
      <c r="A38" s="20">
        <v>7</v>
      </c>
      <c r="B38" s="237">
        <v>7</v>
      </c>
      <c r="C38" s="238" t="s">
        <v>2</v>
      </c>
      <c r="D38" s="124" t="s">
        <v>3</v>
      </c>
      <c r="E38" s="125">
        <f>E32+7</f>
        <v>44282</v>
      </c>
      <c r="F38" s="124" t="s">
        <v>13</v>
      </c>
      <c r="G38" s="125">
        <f>E38+1</f>
        <v>44283</v>
      </c>
      <c r="H38" s="124" t="s">
        <v>4</v>
      </c>
      <c r="I38" s="125">
        <f>G38+1</f>
        <v>44284</v>
      </c>
      <c r="J38" s="124" t="s">
        <v>17</v>
      </c>
      <c r="K38" s="125">
        <f>I38+1</f>
        <v>44285</v>
      </c>
      <c r="L38" s="124" t="s">
        <v>6</v>
      </c>
      <c r="M38" s="125">
        <f>K38+1</f>
        <v>44286</v>
      </c>
    </row>
    <row r="39" spans="1:16" s="18" customFormat="1" ht="14.1" customHeight="1" outlineLevel="1">
      <c r="A39" s="44"/>
      <c r="B39" s="239"/>
      <c r="C39" s="240"/>
      <c r="D39" s="127"/>
      <c r="E39" s="128"/>
      <c r="F39" s="127"/>
      <c r="G39" s="128"/>
      <c r="H39" s="127"/>
      <c r="I39" s="128"/>
      <c r="J39" s="127"/>
      <c r="K39" s="128"/>
      <c r="L39" s="127"/>
      <c r="M39" s="128"/>
    </row>
    <row r="40" spans="1:16" ht="14.1" customHeight="1" outlineLevel="1">
      <c r="A40" s="2">
        <v>7</v>
      </c>
      <c r="C40" s="242" t="s">
        <v>7</v>
      </c>
      <c r="D40" s="144" t="s">
        <v>35</v>
      </c>
      <c r="E40" s="136" t="s">
        <v>75</v>
      </c>
      <c r="F40" s="88" t="s">
        <v>36</v>
      </c>
      <c r="G40" s="79" t="s">
        <v>75</v>
      </c>
      <c r="H40" s="138" t="s">
        <v>37</v>
      </c>
      <c r="I40" s="139" t="s">
        <v>75</v>
      </c>
      <c r="J40" s="88" t="s">
        <v>36</v>
      </c>
      <c r="K40" s="79" t="s">
        <v>75</v>
      </c>
      <c r="L40" s="138" t="s">
        <v>37</v>
      </c>
      <c r="M40" s="139" t="s">
        <v>75</v>
      </c>
    </row>
    <row r="41" spans="1:16" ht="14.1" customHeight="1" outlineLevel="1">
      <c r="A41" s="2">
        <v>7</v>
      </c>
      <c r="C41" s="242" t="s">
        <v>8</v>
      </c>
      <c r="D41" s="151" t="s">
        <v>38</v>
      </c>
      <c r="E41" s="141" t="s">
        <v>75</v>
      </c>
      <c r="F41" s="137" t="s">
        <v>37</v>
      </c>
      <c r="G41" s="139" t="s">
        <v>75</v>
      </c>
      <c r="H41" s="144" t="s">
        <v>35</v>
      </c>
      <c r="I41" s="142" t="s">
        <v>75</v>
      </c>
      <c r="J41" s="313" t="s">
        <v>39</v>
      </c>
      <c r="K41" s="85" t="s">
        <v>75</v>
      </c>
      <c r="L41" s="144" t="s">
        <v>35</v>
      </c>
      <c r="M41" s="142" t="s">
        <v>75</v>
      </c>
    </row>
    <row r="42" spans="1:16" ht="14.1" customHeight="1" outlineLevel="1">
      <c r="A42" s="2">
        <v>7</v>
      </c>
      <c r="C42" s="242" t="s">
        <v>9</v>
      </c>
      <c r="D42" s="145" t="s">
        <v>40</v>
      </c>
      <c r="E42" s="146" t="s">
        <v>75</v>
      </c>
      <c r="F42" s="143" t="s">
        <v>39</v>
      </c>
      <c r="G42" s="85" t="s">
        <v>75</v>
      </c>
      <c r="J42" s="151" t="s">
        <v>38</v>
      </c>
      <c r="K42" s="141" t="s">
        <v>75</v>
      </c>
      <c r="L42" s="88" t="s">
        <v>36</v>
      </c>
      <c r="M42" s="79" t="s">
        <v>75</v>
      </c>
    </row>
    <row r="43" spans="1:16" ht="14.1" customHeight="1" outlineLevel="1">
      <c r="A43" s="2">
        <v>7</v>
      </c>
      <c r="C43" s="242" t="s">
        <v>10</v>
      </c>
      <c r="D43" s="149" t="s">
        <v>41</v>
      </c>
      <c r="E43" s="150" t="s">
        <v>75</v>
      </c>
      <c r="F43" s="152" t="s">
        <v>43</v>
      </c>
      <c r="G43" s="312" t="s">
        <v>75</v>
      </c>
      <c r="H43" s="306" t="s">
        <v>80</v>
      </c>
      <c r="I43" s="131"/>
      <c r="J43" s="153" t="s">
        <v>42</v>
      </c>
      <c r="K43" s="173"/>
      <c r="L43" s="388" t="s">
        <v>91</v>
      </c>
      <c r="M43" s="389" t="s">
        <v>92</v>
      </c>
    </row>
    <row r="44" spans="1:16" s="7" customFormat="1" ht="14.1" customHeight="1" outlineLevel="2">
      <c r="A44" s="20">
        <v>8</v>
      </c>
      <c r="B44" s="237">
        <v>8</v>
      </c>
      <c r="C44" s="238" t="s">
        <v>2</v>
      </c>
      <c r="D44" s="124" t="s">
        <v>3</v>
      </c>
      <c r="E44" s="125">
        <f>E38+7</f>
        <v>44289</v>
      </c>
      <c r="F44" s="124" t="s">
        <v>13</v>
      </c>
      <c r="G44" s="125">
        <f>E44+1</f>
        <v>44290</v>
      </c>
      <c r="H44" s="124" t="s">
        <v>4</v>
      </c>
      <c r="I44" s="125">
        <f>G44+1</f>
        <v>44291</v>
      </c>
      <c r="J44" s="124" t="s">
        <v>17</v>
      </c>
      <c r="K44" s="125">
        <f>I44+1</f>
        <v>44292</v>
      </c>
      <c r="L44" s="124" t="s">
        <v>6</v>
      </c>
      <c r="M44" s="125">
        <f>K44+1</f>
        <v>44293</v>
      </c>
      <c r="O44" s="30"/>
      <c r="P44" s="5"/>
    </row>
    <row r="45" spans="1:16" s="18" customFormat="1" ht="14.1" customHeight="1" outlineLevel="1">
      <c r="A45" s="44"/>
      <c r="B45" s="239"/>
      <c r="C45" s="240"/>
      <c r="D45" s="127"/>
      <c r="E45" s="128"/>
      <c r="F45" s="127"/>
      <c r="G45" s="128"/>
      <c r="H45" s="127"/>
      <c r="I45" s="128"/>
      <c r="J45" s="127"/>
      <c r="K45" s="128"/>
      <c r="L45" s="127"/>
      <c r="M45" s="128"/>
      <c r="O45" s="30"/>
      <c r="P45" s="5"/>
    </row>
    <row r="46" spans="1:16" ht="14.1" customHeight="1" outlineLevel="1">
      <c r="A46" s="2">
        <v>8</v>
      </c>
      <c r="C46" s="242" t="s">
        <v>7</v>
      </c>
      <c r="D46" s="144" t="s">
        <v>35</v>
      </c>
      <c r="E46" s="136" t="s">
        <v>75</v>
      </c>
      <c r="F46" s="88" t="s">
        <v>36</v>
      </c>
      <c r="G46" s="79" t="s">
        <v>75</v>
      </c>
      <c r="H46" s="138" t="s">
        <v>37</v>
      </c>
      <c r="I46" s="139" t="s">
        <v>75</v>
      </c>
      <c r="J46" s="88" t="s">
        <v>36</v>
      </c>
      <c r="K46" s="79" t="s">
        <v>75</v>
      </c>
      <c r="L46" s="138" t="s">
        <v>37</v>
      </c>
      <c r="M46" s="139" t="s">
        <v>75</v>
      </c>
      <c r="O46" s="30"/>
      <c r="P46" s="5"/>
    </row>
    <row r="47" spans="1:16" ht="14.1" customHeight="1" outlineLevel="1">
      <c r="A47" s="2">
        <v>8</v>
      </c>
      <c r="C47" s="242" t="s">
        <v>8</v>
      </c>
      <c r="D47" s="151" t="s">
        <v>38</v>
      </c>
      <c r="E47" s="141" t="s">
        <v>75</v>
      </c>
      <c r="F47" s="137" t="s">
        <v>37</v>
      </c>
      <c r="G47" s="139" t="s">
        <v>75</v>
      </c>
      <c r="H47" s="144" t="s">
        <v>35</v>
      </c>
      <c r="I47" s="142" t="s">
        <v>75</v>
      </c>
      <c r="J47" s="313" t="s">
        <v>39</v>
      </c>
      <c r="K47" s="85" t="s">
        <v>75</v>
      </c>
      <c r="L47" s="144" t="s">
        <v>35</v>
      </c>
      <c r="M47" s="142" t="s">
        <v>75</v>
      </c>
      <c r="O47" s="30"/>
      <c r="P47" s="5"/>
    </row>
    <row r="48" spans="1:16" ht="14.1" customHeight="1" outlineLevel="1">
      <c r="A48" s="2">
        <v>8</v>
      </c>
      <c r="C48" s="242" t="s">
        <v>9</v>
      </c>
      <c r="D48" s="145" t="s">
        <v>40</v>
      </c>
      <c r="E48" s="146" t="s">
        <v>75</v>
      </c>
      <c r="F48" s="143" t="s">
        <v>39</v>
      </c>
      <c r="G48" s="85" t="s">
        <v>75</v>
      </c>
      <c r="J48" s="151" t="s">
        <v>38</v>
      </c>
      <c r="K48" s="141" t="s">
        <v>75</v>
      </c>
      <c r="L48" s="88" t="s">
        <v>36</v>
      </c>
      <c r="M48" s="79" t="s">
        <v>75</v>
      </c>
      <c r="O48" s="30"/>
      <c r="P48" s="5"/>
    </row>
    <row r="49" spans="1:18" ht="14.1" customHeight="1" outlineLevel="1">
      <c r="A49" s="2">
        <v>8</v>
      </c>
      <c r="C49" s="242" t="s">
        <v>10</v>
      </c>
      <c r="D49" s="149" t="s">
        <v>41</v>
      </c>
      <c r="E49" s="150" t="s">
        <v>75</v>
      </c>
      <c r="F49" s="152" t="s">
        <v>43</v>
      </c>
      <c r="G49" s="312" t="s">
        <v>75</v>
      </c>
      <c r="H49" s="306" t="s">
        <v>80</v>
      </c>
      <c r="I49" s="399" t="s">
        <v>46</v>
      </c>
      <c r="J49" s="153" t="s">
        <v>42</v>
      </c>
      <c r="K49" s="314" t="s">
        <v>47</v>
      </c>
      <c r="L49" s="388" t="s">
        <v>91</v>
      </c>
      <c r="M49" s="389" t="s">
        <v>92</v>
      </c>
    </row>
    <row r="50" spans="1:18" s="7" customFormat="1" ht="14.1" customHeight="1" outlineLevel="2">
      <c r="A50" s="20">
        <v>9</v>
      </c>
      <c r="B50" s="237">
        <v>0</v>
      </c>
      <c r="C50" s="238" t="s">
        <v>2</v>
      </c>
      <c r="D50" s="124" t="s">
        <v>3</v>
      </c>
      <c r="E50" s="125">
        <f>E44+7</f>
        <v>44296</v>
      </c>
      <c r="F50" s="124" t="s">
        <v>13</v>
      </c>
      <c r="G50" s="125">
        <f>E50+1</f>
        <v>44297</v>
      </c>
      <c r="H50" s="124" t="s">
        <v>4</v>
      </c>
      <c r="I50" s="125">
        <f>G50+1</f>
        <v>44298</v>
      </c>
      <c r="J50" s="124" t="s">
        <v>17</v>
      </c>
      <c r="K50" s="125">
        <f>I50+1</f>
        <v>44299</v>
      </c>
      <c r="L50" s="124" t="s">
        <v>6</v>
      </c>
      <c r="M50" s="125">
        <f>K50+1</f>
        <v>44300</v>
      </c>
    </row>
    <row r="51" spans="1:18" s="18" customFormat="1" ht="14.1" customHeight="1" outlineLevel="1">
      <c r="A51" s="44"/>
      <c r="B51" s="239"/>
      <c r="C51" s="240"/>
      <c r="D51" s="127"/>
      <c r="E51" s="128"/>
      <c r="F51" s="127"/>
      <c r="G51" s="128"/>
      <c r="H51" s="127"/>
      <c r="I51" s="128"/>
      <c r="J51" s="127"/>
      <c r="K51" s="128"/>
      <c r="L51" s="127"/>
      <c r="M51" s="128"/>
    </row>
    <row r="52" spans="1:18" ht="14.1" customHeight="1" outlineLevel="1">
      <c r="A52" s="2">
        <v>9</v>
      </c>
      <c r="C52" s="242" t="s">
        <v>7</v>
      </c>
      <c r="D52" s="116"/>
      <c r="E52" s="121"/>
      <c r="F52" s="116"/>
      <c r="G52" s="121"/>
      <c r="H52" s="119"/>
      <c r="I52" s="121"/>
      <c r="J52" s="119"/>
      <c r="K52" s="121"/>
      <c r="L52" s="119"/>
      <c r="M52" s="121"/>
    </row>
    <row r="53" spans="1:18" ht="14.1" customHeight="1" outlineLevel="1">
      <c r="A53" s="2">
        <v>9</v>
      </c>
      <c r="C53" s="242" t="s">
        <v>8</v>
      </c>
      <c r="D53" s="117" t="s">
        <v>18</v>
      </c>
      <c r="E53" s="121"/>
      <c r="F53" s="117" t="s">
        <v>18</v>
      </c>
      <c r="G53" s="121"/>
      <c r="H53" s="117" t="s">
        <v>18</v>
      </c>
      <c r="I53" s="121"/>
      <c r="J53" s="117" t="s">
        <v>18</v>
      </c>
      <c r="K53" s="121"/>
      <c r="L53" s="117" t="s">
        <v>18</v>
      </c>
      <c r="M53" s="121"/>
    </row>
    <row r="54" spans="1:18" ht="14.1" customHeight="1" outlineLevel="1">
      <c r="A54" s="2">
        <v>9</v>
      </c>
      <c r="C54" s="242" t="s">
        <v>9</v>
      </c>
      <c r="D54" s="118"/>
      <c r="E54" s="121"/>
      <c r="F54" s="118"/>
      <c r="G54" s="121"/>
      <c r="H54" s="120"/>
      <c r="I54" s="121"/>
      <c r="J54" s="120"/>
      <c r="K54" s="121"/>
      <c r="L54" s="120"/>
      <c r="M54" s="121"/>
    </row>
    <row r="55" spans="1:18" ht="14.1" customHeight="1" outlineLevel="1">
      <c r="A55" s="2">
        <v>9</v>
      </c>
      <c r="B55" s="243"/>
      <c r="C55" s="244" t="s">
        <v>10</v>
      </c>
      <c r="D55" s="118"/>
      <c r="E55" s="121"/>
      <c r="F55" s="118"/>
      <c r="G55" s="121"/>
      <c r="H55" s="120"/>
      <c r="I55" s="121"/>
      <c r="J55" s="120"/>
      <c r="K55" s="121"/>
      <c r="L55" s="120"/>
      <c r="M55" s="121"/>
    </row>
    <row r="56" spans="1:18" s="7" customFormat="1" ht="14.1" customHeight="1" outlineLevel="2">
      <c r="A56" s="20">
        <v>10</v>
      </c>
      <c r="B56" s="237">
        <v>0</v>
      </c>
      <c r="C56" s="238" t="s">
        <v>2</v>
      </c>
      <c r="D56" s="124" t="s">
        <v>3</v>
      </c>
      <c r="E56" s="125">
        <f>E50+7</f>
        <v>44303</v>
      </c>
      <c r="F56" s="124" t="s">
        <v>13</v>
      </c>
      <c r="G56" s="125">
        <f>E56+1</f>
        <v>44304</v>
      </c>
      <c r="H56" s="124" t="s">
        <v>4</v>
      </c>
      <c r="I56" s="125">
        <f>G56+1</f>
        <v>44305</v>
      </c>
      <c r="J56" s="124" t="s">
        <v>17</v>
      </c>
      <c r="K56" s="125">
        <f>I56+1</f>
        <v>44306</v>
      </c>
      <c r="L56" s="124" t="s">
        <v>6</v>
      </c>
      <c r="M56" s="125">
        <f>K56+1</f>
        <v>44307</v>
      </c>
    </row>
    <row r="57" spans="1:18" s="18" customFormat="1" ht="14.1" customHeight="1" outlineLevel="1">
      <c r="A57" s="44"/>
      <c r="B57" s="239"/>
      <c r="C57" s="240"/>
      <c r="D57" s="127"/>
      <c r="E57" s="128"/>
      <c r="F57" s="127"/>
      <c r="G57" s="128"/>
      <c r="H57" s="127"/>
      <c r="I57" s="128"/>
      <c r="J57" s="127"/>
      <c r="K57" s="128"/>
      <c r="L57" s="127"/>
      <c r="M57" s="128"/>
    </row>
    <row r="58" spans="1:18" ht="14.1" customHeight="1" outlineLevel="1">
      <c r="A58" s="2">
        <v>10</v>
      </c>
      <c r="C58" s="242" t="s">
        <v>7</v>
      </c>
      <c r="D58" s="116"/>
      <c r="E58" s="121"/>
      <c r="F58" s="116"/>
      <c r="G58" s="121"/>
      <c r="H58" s="119"/>
      <c r="I58" s="121"/>
      <c r="J58" s="119"/>
      <c r="K58" s="121"/>
      <c r="L58" s="119"/>
      <c r="M58" s="121"/>
      <c r="O58" s="32"/>
      <c r="P58" s="33"/>
      <c r="Q58" s="32"/>
      <c r="R58" s="32"/>
    </row>
    <row r="59" spans="1:18" ht="14.1" customHeight="1" outlineLevel="1">
      <c r="A59" s="2">
        <v>10</v>
      </c>
      <c r="C59" s="242" t="s">
        <v>8</v>
      </c>
      <c r="D59" s="117" t="s">
        <v>18</v>
      </c>
      <c r="E59" s="121"/>
      <c r="F59" s="117" t="s">
        <v>18</v>
      </c>
      <c r="G59" s="121"/>
      <c r="H59" s="117" t="s">
        <v>18</v>
      </c>
      <c r="I59" s="121"/>
      <c r="J59" s="117" t="s">
        <v>18</v>
      </c>
      <c r="K59" s="121"/>
      <c r="L59" s="117" t="s">
        <v>18</v>
      </c>
      <c r="M59" s="121"/>
      <c r="O59" s="32"/>
      <c r="P59" s="33"/>
      <c r="Q59" s="32"/>
      <c r="R59" s="33"/>
    </row>
    <row r="60" spans="1:18" ht="14.1" customHeight="1" outlineLevel="1">
      <c r="A60" s="2">
        <v>10</v>
      </c>
      <c r="C60" s="242" t="s">
        <v>9</v>
      </c>
      <c r="D60" s="118"/>
      <c r="E60" s="121"/>
      <c r="F60" s="118"/>
      <c r="G60" s="121"/>
      <c r="H60" s="120"/>
      <c r="I60" s="121"/>
      <c r="J60" s="120"/>
      <c r="K60" s="121"/>
      <c r="L60" s="120"/>
      <c r="M60" s="121"/>
      <c r="O60" s="32"/>
      <c r="P60" s="33"/>
      <c r="Q60" s="32"/>
      <c r="R60" s="33"/>
    </row>
    <row r="61" spans="1:18" ht="14.1" customHeight="1" outlineLevel="1">
      <c r="A61" s="2">
        <v>10</v>
      </c>
      <c r="C61" s="242" t="s">
        <v>10</v>
      </c>
      <c r="D61" s="118"/>
      <c r="E61" s="121"/>
      <c r="F61" s="118"/>
      <c r="G61" s="121"/>
      <c r="H61" s="120"/>
      <c r="I61" s="121"/>
      <c r="J61" s="120"/>
      <c r="K61" s="121"/>
      <c r="L61" s="120"/>
      <c r="M61" s="121"/>
      <c r="O61" s="32"/>
      <c r="P61" s="33"/>
      <c r="Q61" s="32"/>
      <c r="R61" s="33"/>
    </row>
    <row r="62" spans="1:18" s="7" customFormat="1" ht="14.1" customHeight="1" outlineLevel="2">
      <c r="A62" s="20">
        <v>0</v>
      </c>
      <c r="B62" s="237">
        <v>9</v>
      </c>
      <c r="C62" s="238" t="s">
        <v>2</v>
      </c>
      <c r="D62" s="124" t="s">
        <v>3</v>
      </c>
      <c r="E62" s="125">
        <f>E56+7</f>
        <v>44310</v>
      </c>
      <c r="F62" s="124" t="s">
        <v>13</v>
      </c>
      <c r="G62" s="125">
        <f>E62+1</f>
        <v>44311</v>
      </c>
      <c r="H62" s="124" t="s">
        <v>4</v>
      </c>
      <c r="I62" s="125">
        <f>G62+1</f>
        <v>44312</v>
      </c>
      <c r="J62" s="124" t="s">
        <v>17</v>
      </c>
      <c r="K62" s="125">
        <f>I62+1</f>
        <v>44313</v>
      </c>
      <c r="L62" s="124" t="s">
        <v>6</v>
      </c>
      <c r="M62" s="125">
        <f>K62+1</f>
        <v>44314</v>
      </c>
    </row>
    <row r="63" spans="1:18" s="18" customFormat="1" ht="14.1" customHeight="1" outlineLevel="1">
      <c r="A63" s="44"/>
      <c r="B63" s="239"/>
      <c r="C63" s="240"/>
      <c r="D63" s="127"/>
      <c r="E63" s="128"/>
      <c r="F63" s="127"/>
      <c r="G63" s="128"/>
      <c r="H63" s="127"/>
      <c r="I63" s="128"/>
      <c r="J63" s="127"/>
      <c r="K63" s="128"/>
      <c r="L63" s="127"/>
      <c r="M63" s="128"/>
    </row>
    <row r="64" spans="1:18" ht="14.1" customHeight="1" outlineLevel="1">
      <c r="A64" s="2">
        <v>0</v>
      </c>
      <c r="C64" s="242" t="s">
        <v>7</v>
      </c>
      <c r="D64" s="135" t="s">
        <v>35</v>
      </c>
      <c r="E64" s="136" t="s">
        <v>75</v>
      </c>
      <c r="F64" s="78" t="s">
        <v>36</v>
      </c>
      <c r="G64" s="79" t="s">
        <v>75</v>
      </c>
      <c r="H64" s="137" t="s">
        <v>37</v>
      </c>
      <c r="I64" s="139" t="s">
        <v>75</v>
      </c>
      <c r="J64" s="156" t="s">
        <v>45</v>
      </c>
      <c r="K64" s="264" t="s">
        <v>75</v>
      </c>
      <c r="L64" s="138" t="s">
        <v>37</v>
      </c>
      <c r="M64" s="139" t="s">
        <v>75</v>
      </c>
    </row>
    <row r="65" spans="1:15" ht="14.1" customHeight="1" outlineLevel="1">
      <c r="A65" s="2">
        <v>0</v>
      </c>
      <c r="C65" s="242" t="s">
        <v>8</v>
      </c>
      <c r="D65" s="140" t="s">
        <v>38</v>
      </c>
      <c r="E65" s="141" t="s">
        <v>75</v>
      </c>
      <c r="F65" s="137" t="s">
        <v>37</v>
      </c>
      <c r="G65" s="139" t="s">
        <v>75</v>
      </c>
      <c r="H65" s="135" t="s">
        <v>35</v>
      </c>
      <c r="I65" s="142" t="s">
        <v>75</v>
      </c>
      <c r="J65" s="313" t="s">
        <v>39</v>
      </c>
      <c r="K65" s="85" t="s">
        <v>75</v>
      </c>
      <c r="L65" s="144" t="s">
        <v>35</v>
      </c>
      <c r="M65" s="142" t="s">
        <v>75</v>
      </c>
    </row>
    <row r="66" spans="1:15" ht="14.1" customHeight="1" outlineLevel="1">
      <c r="A66" s="2">
        <v>0</v>
      </c>
      <c r="C66" s="242" t="s">
        <v>9</v>
      </c>
      <c r="D66" s="145" t="s">
        <v>40</v>
      </c>
      <c r="E66" s="146" t="s">
        <v>75</v>
      </c>
      <c r="F66" s="143" t="s">
        <v>39</v>
      </c>
      <c r="G66" s="85" t="s">
        <v>75</v>
      </c>
      <c r="H66" s="127"/>
      <c r="I66" s="128"/>
      <c r="J66" s="140" t="s">
        <v>38</v>
      </c>
      <c r="K66" s="141" t="s">
        <v>75</v>
      </c>
      <c r="L66" s="88" t="s">
        <v>36</v>
      </c>
      <c r="M66" s="79" t="s">
        <v>75</v>
      </c>
    </row>
    <row r="67" spans="1:15" ht="14.1" customHeight="1" outlineLevel="1">
      <c r="A67" s="2">
        <v>0</v>
      </c>
      <c r="C67" s="242" t="s">
        <v>10</v>
      </c>
      <c r="D67" s="149" t="s">
        <v>41</v>
      </c>
      <c r="F67" s="147" t="s">
        <v>43</v>
      </c>
      <c r="G67" s="312" t="s">
        <v>75</v>
      </c>
      <c r="H67" s="306" t="s">
        <v>80</v>
      </c>
      <c r="I67" s="399" t="s">
        <v>46</v>
      </c>
      <c r="J67" s="155" t="s">
        <v>47</v>
      </c>
      <c r="K67" s="263" t="s">
        <v>75</v>
      </c>
      <c r="L67" s="388" t="s">
        <v>91</v>
      </c>
      <c r="M67" s="389" t="s">
        <v>92</v>
      </c>
    </row>
    <row r="68" spans="1:15" s="7" customFormat="1" ht="14.1" customHeight="1" outlineLevel="2">
      <c r="A68" s="20">
        <v>0</v>
      </c>
      <c r="B68" s="237">
        <v>10</v>
      </c>
      <c r="C68" s="238" t="s">
        <v>2</v>
      </c>
      <c r="D68" s="124" t="s">
        <v>3</v>
      </c>
      <c r="E68" s="125">
        <f>E62+7</f>
        <v>44317</v>
      </c>
      <c r="F68" s="124" t="s">
        <v>13</v>
      </c>
      <c r="G68" s="125">
        <f>E68+1</f>
        <v>44318</v>
      </c>
      <c r="H68" s="124" t="s">
        <v>4</v>
      </c>
      <c r="I68" s="125">
        <f>G68+1</f>
        <v>44319</v>
      </c>
      <c r="J68" s="124" t="s">
        <v>17</v>
      </c>
      <c r="K68" s="125">
        <f>I68+1</f>
        <v>44320</v>
      </c>
      <c r="L68" s="124" t="s">
        <v>6</v>
      </c>
      <c r="M68" s="125">
        <f>K68+1</f>
        <v>44321</v>
      </c>
    </row>
    <row r="69" spans="1:15" s="18" customFormat="1" ht="14.1" customHeight="1" outlineLevel="1">
      <c r="A69" s="44"/>
      <c r="B69" s="239"/>
      <c r="C69" s="240"/>
      <c r="D69" s="127"/>
      <c r="E69" s="128"/>
      <c r="F69" s="127"/>
      <c r="G69" s="128"/>
      <c r="H69" s="127"/>
      <c r="I69" s="128"/>
      <c r="J69" s="127"/>
      <c r="K69" s="128"/>
      <c r="L69" s="127"/>
      <c r="M69" s="128"/>
    </row>
    <row r="70" spans="1:15" ht="14.1" customHeight="1" outlineLevel="1">
      <c r="A70" s="2">
        <v>0</v>
      </c>
      <c r="C70" s="242" t="s">
        <v>7</v>
      </c>
      <c r="D70" s="116"/>
      <c r="E70" s="121"/>
      <c r="F70" s="78" t="s">
        <v>36</v>
      </c>
      <c r="G70" s="79" t="s">
        <v>75</v>
      </c>
      <c r="H70" s="137" t="s">
        <v>37</v>
      </c>
      <c r="I70" s="139" t="s">
        <v>75</v>
      </c>
      <c r="J70" s="156" t="s">
        <v>45</v>
      </c>
      <c r="K70" s="264" t="s">
        <v>75</v>
      </c>
      <c r="L70" s="138" t="s">
        <v>37</v>
      </c>
      <c r="M70" s="139" t="s">
        <v>75</v>
      </c>
    </row>
    <row r="71" spans="1:15" ht="14.1" customHeight="1" outlineLevel="1">
      <c r="A71" s="2">
        <v>0</v>
      </c>
      <c r="C71" s="242" t="s">
        <v>8</v>
      </c>
      <c r="D71" s="117" t="s">
        <v>18</v>
      </c>
      <c r="E71" s="121"/>
      <c r="F71" s="137" t="s">
        <v>37</v>
      </c>
      <c r="G71" s="139" t="s">
        <v>75</v>
      </c>
      <c r="H71" s="135" t="s">
        <v>35</v>
      </c>
      <c r="I71" s="142" t="s">
        <v>75</v>
      </c>
      <c r="J71" s="313" t="s">
        <v>39</v>
      </c>
      <c r="K71" s="85" t="s">
        <v>75</v>
      </c>
      <c r="L71" s="144" t="s">
        <v>35</v>
      </c>
      <c r="M71" s="142" t="s">
        <v>75</v>
      </c>
    </row>
    <row r="72" spans="1:15" ht="14.1" customHeight="1" outlineLevel="1">
      <c r="A72" s="2">
        <v>0</v>
      </c>
      <c r="C72" s="242" t="s">
        <v>9</v>
      </c>
      <c r="D72" s="118"/>
      <c r="E72" s="121"/>
      <c r="F72" s="143" t="s">
        <v>39</v>
      </c>
      <c r="G72" s="85" t="s">
        <v>75</v>
      </c>
      <c r="H72" s="127"/>
      <c r="I72" s="128"/>
      <c r="J72" s="140" t="s">
        <v>38</v>
      </c>
      <c r="K72" s="141" t="s">
        <v>75</v>
      </c>
      <c r="L72" s="88" t="s">
        <v>36</v>
      </c>
      <c r="M72" s="79" t="s">
        <v>75</v>
      </c>
    </row>
    <row r="73" spans="1:15" ht="14.1" customHeight="1" outlineLevel="1">
      <c r="A73" s="2">
        <v>0</v>
      </c>
      <c r="C73" s="242" t="s">
        <v>10</v>
      </c>
      <c r="D73" s="118"/>
      <c r="E73" s="121"/>
      <c r="F73" s="147" t="s">
        <v>43</v>
      </c>
      <c r="G73" s="312" t="s">
        <v>75</v>
      </c>
      <c r="H73" s="306" t="s">
        <v>80</v>
      </c>
      <c r="I73" s="399" t="s">
        <v>46</v>
      </c>
      <c r="J73" s="155" t="s">
        <v>47</v>
      </c>
      <c r="K73" s="263" t="s">
        <v>75</v>
      </c>
      <c r="L73" s="388" t="s">
        <v>91</v>
      </c>
      <c r="M73" s="389" t="s">
        <v>92</v>
      </c>
    </row>
    <row r="74" spans="1:15" s="7" customFormat="1" ht="14.1" customHeight="1" outlineLevel="2">
      <c r="A74" s="20">
        <v>11</v>
      </c>
      <c r="B74" s="237">
        <v>11</v>
      </c>
      <c r="C74" s="238" t="s">
        <v>2</v>
      </c>
      <c r="D74" s="124" t="s">
        <v>3</v>
      </c>
      <c r="E74" s="125">
        <f>E68+7</f>
        <v>44324</v>
      </c>
      <c r="F74" s="124" t="s">
        <v>13</v>
      </c>
      <c r="G74" s="125">
        <f>E74+1</f>
        <v>44325</v>
      </c>
      <c r="H74" s="124" t="s">
        <v>4</v>
      </c>
      <c r="I74" s="125">
        <f>G74+1</f>
        <v>44326</v>
      </c>
      <c r="J74" s="124" t="s">
        <v>17</v>
      </c>
      <c r="K74" s="125">
        <f>I74+1</f>
        <v>44327</v>
      </c>
      <c r="L74" s="124" t="s">
        <v>6</v>
      </c>
      <c r="M74" s="125">
        <f>K74+1</f>
        <v>44328</v>
      </c>
    </row>
    <row r="75" spans="1:15" s="18" customFormat="1" ht="14.1" customHeight="1" outlineLevel="1">
      <c r="A75" s="44"/>
      <c r="B75" s="239"/>
      <c r="C75" s="240"/>
      <c r="D75" s="127"/>
      <c r="E75" s="128"/>
      <c r="F75" s="127"/>
      <c r="G75" s="128"/>
      <c r="H75" s="127"/>
      <c r="I75" s="128"/>
      <c r="J75" s="127"/>
      <c r="K75" s="128"/>
      <c r="L75" s="127"/>
      <c r="M75" s="128"/>
    </row>
    <row r="76" spans="1:15" ht="14.1" customHeight="1" outlineLevel="1">
      <c r="A76" s="2">
        <v>11</v>
      </c>
      <c r="C76" s="242" t="s">
        <v>7</v>
      </c>
      <c r="D76" s="135" t="s">
        <v>35</v>
      </c>
      <c r="E76" s="136" t="s">
        <v>75</v>
      </c>
      <c r="F76" s="78" t="s">
        <v>36</v>
      </c>
      <c r="G76" s="79" t="s">
        <v>75</v>
      </c>
      <c r="H76" s="137" t="s">
        <v>37</v>
      </c>
      <c r="I76" s="139" t="s">
        <v>75</v>
      </c>
      <c r="J76" s="156" t="s">
        <v>45</v>
      </c>
      <c r="K76" s="264" t="s">
        <v>75</v>
      </c>
      <c r="L76" s="138" t="s">
        <v>37</v>
      </c>
      <c r="M76" s="139" t="s">
        <v>75</v>
      </c>
    </row>
    <row r="77" spans="1:15" ht="14.1" customHeight="1" outlineLevel="1">
      <c r="A77" s="2">
        <v>11</v>
      </c>
      <c r="C77" s="242" t="s">
        <v>8</v>
      </c>
      <c r="D77" s="140" t="s">
        <v>38</v>
      </c>
      <c r="E77" s="141" t="s">
        <v>75</v>
      </c>
      <c r="F77" s="137" t="s">
        <v>37</v>
      </c>
      <c r="G77" s="139" t="s">
        <v>75</v>
      </c>
      <c r="H77" s="135" t="s">
        <v>35</v>
      </c>
      <c r="I77" s="142" t="s">
        <v>75</v>
      </c>
      <c r="J77" s="313" t="s">
        <v>39</v>
      </c>
      <c r="K77" s="85" t="s">
        <v>75</v>
      </c>
      <c r="L77" s="144" t="s">
        <v>35</v>
      </c>
      <c r="M77" s="142" t="s">
        <v>75</v>
      </c>
    </row>
    <row r="78" spans="1:15" ht="14.1" customHeight="1" outlineLevel="1">
      <c r="A78" s="2">
        <v>11</v>
      </c>
      <c r="C78" s="242" t="s">
        <v>9</v>
      </c>
      <c r="D78" s="145" t="s">
        <v>40</v>
      </c>
      <c r="E78" s="146" t="s">
        <v>75</v>
      </c>
      <c r="F78" s="143" t="s">
        <v>39</v>
      </c>
      <c r="G78" s="85" t="s">
        <v>75</v>
      </c>
      <c r="H78" s="127"/>
      <c r="I78" s="128"/>
      <c r="J78" s="140" t="s">
        <v>38</v>
      </c>
      <c r="K78" s="141" t="s">
        <v>75</v>
      </c>
      <c r="L78" s="88" t="s">
        <v>36</v>
      </c>
      <c r="M78" s="79" t="s">
        <v>75</v>
      </c>
      <c r="O78" s="16"/>
    </row>
    <row r="79" spans="1:15" ht="14.1" customHeight="1" outlineLevel="1">
      <c r="A79" s="2">
        <v>11</v>
      </c>
      <c r="C79" s="242" t="s">
        <v>10</v>
      </c>
      <c r="D79" s="149" t="s">
        <v>41</v>
      </c>
      <c r="E79" s="122"/>
      <c r="F79" s="147" t="s">
        <v>43</v>
      </c>
      <c r="G79" s="312" t="s">
        <v>75</v>
      </c>
      <c r="H79" s="122"/>
      <c r="I79" s="399" t="s">
        <v>46</v>
      </c>
      <c r="J79" s="155" t="s">
        <v>47</v>
      </c>
      <c r="K79" s="263" t="s">
        <v>75</v>
      </c>
      <c r="L79" s="388" t="s">
        <v>91</v>
      </c>
      <c r="M79" s="389" t="s">
        <v>92</v>
      </c>
    </row>
    <row r="80" spans="1:15" s="7" customFormat="1" ht="14.1" customHeight="1" outlineLevel="2">
      <c r="A80" s="20">
        <v>12</v>
      </c>
      <c r="B80" s="237">
        <v>12</v>
      </c>
      <c r="C80" s="238" t="s">
        <v>2</v>
      </c>
      <c r="D80" s="124" t="s">
        <v>3</v>
      </c>
      <c r="E80" s="125">
        <f>E74+7</f>
        <v>44331</v>
      </c>
      <c r="F80" s="124" t="s">
        <v>13</v>
      </c>
      <c r="G80" s="125">
        <f>E80+1</f>
        <v>44332</v>
      </c>
      <c r="H80" s="124" t="s">
        <v>4</v>
      </c>
      <c r="I80" s="125">
        <f>G80+1</f>
        <v>44333</v>
      </c>
      <c r="J80" s="124" t="s">
        <v>17</v>
      </c>
      <c r="K80" s="125">
        <f>I80+1</f>
        <v>44334</v>
      </c>
      <c r="L80" s="124" t="s">
        <v>6</v>
      </c>
      <c r="M80" s="125">
        <f>K80+1</f>
        <v>44335</v>
      </c>
    </row>
    <row r="81" spans="1:13" s="18" customFormat="1" ht="14.1" customHeight="1" outlineLevel="1">
      <c r="A81" s="44"/>
      <c r="B81" s="239"/>
      <c r="C81" s="240"/>
      <c r="D81" s="127"/>
      <c r="E81" s="128"/>
      <c r="F81" s="127"/>
      <c r="G81" s="128"/>
      <c r="H81" s="127"/>
      <c r="I81" s="128"/>
      <c r="J81" s="127"/>
      <c r="K81" s="128"/>
      <c r="L81" s="127"/>
      <c r="M81" s="128"/>
    </row>
    <row r="82" spans="1:13" ht="14.1" customHeight="1" outlineLevel="1">
      <c r="A82" s="2">
        <v>12</v>
      </c>
      <c r="C82" s="242" t="s">
        <v>7</v>
      </c>
      <c r="D82" s="135" t="s">
        <v>35</v>
      </c>
      <c r="E82" s="136" t="s">
        <v>75</v>
      </c>
      <c r="F82" s="78" t="s">
        <v>36</v>
      </c>
      <c r="G82" s="79" t="s">
        <v>75</v>
      </c>
      <c r="H82" s="137" t="s">
        <v>37</v>
      </c>
      <c r="I82" s="139" t="s">
        <v>75</v>
      </c>
      <c r="J82" s="156" t="s">
        <v>45</v>
      </c>
      <c r="K82" s="264" t="s">
        <v>75</v>
      </c>
      <c r="L82" s="138" t="s">
        <v>37</v>
      </c>
      <c r="M82" s="139" t="s">
        <v>75</v>
      </c>
    </row>
    <row r="83" spans="1:13" ht="14.1" customHeight="1" outlineLevel="1">
      <c r="A83" s="2">
        <v>12</v>
      </c>
      <c r="C83" s="242" t="s">
        <v>8</v>
      </c>
      <c r="D83" s="140" t="s">
        <v>38</v>
      </c>
      <c r="E83" s="141" t="s">
        <v>75</v>
      </c>
      <c r="F83" s="151" t="s">
        <v>38</v>
      </c>
      <c r="G83" s="141" t="s">
        <v>75</v>
      </c>
      <c r="H83" s="135" t="s">
        <v>35</v>
      </c>
      <c r="I83" s="142" t="s">
        <v>75</v>
      </c>
      <c r="J83" s="313" t="s">
        <v>39</v>
      </c>
      <c r="K83" s="85" t="s">
        <v>75</v>
      </c>
      <c r="L83" s="144" t="s">
        <v>35</v>
      </c>
      <c r="M83" s="142" t="s">
        <v>75</v>
      </c>
    </row>
    <row r="84" spans="1:13" ht="14.1" customHeight="1" outlineLevel="1">
      <c r="A84" s="2">
        <v>12</v>
      </c>
      <c r="C84" s="242" t="s">
        <v>9</v>
      </c>
      <c r="D84" s="145" t="s">
        <v>40</v>
      </c>
      <c r="E84" s="146" t="s">
        <v>75</v>
      </c>
      <c r="F84" s="143" t="s">
        <v>39</v>
      </c>
      <c r="G84" s="85" t="s">
        <v>75</v>
      </c>
      <c r="J84" s="140" t="s">
        <v>38</v>
      </c>
      <c r="K84" s="141" t="s">
        <v>75</v>
      </c>
      <c r="L84" s="88" t="s">
        <v>36</v>
      </c>
      <c r="M84" s="79" t="s">
        <v>75</v>
      </c>
    </row>
    <row r="85" spans="1:13" ht="14.1" customHeight="1" outlineLevel="1">
      <c r="A85" s="2">
        <v>12</v>
      </c>
      <c r="C85" s="242" t="s">
        <v>10</v>
      </c>
      <c r="D85" s="145" t="s">
        <v>40</v>
      </c>
      <c r="E85" s="122"/>
      <c r="F85" s="147" t="s">
        <v>43</v>
      </c>
      <c r="G85" s="312" t="s">
        <v>75</v>
      </c>
      <c r="H85" s="122"/>
      <c r="I85" s="399" t="s">
        <v>46</v>
      </c>
      <c r="J85" s="155" t="s">
        <v>47</v>
      </c>
      <c r="K85" s="263" t="s">
        <v>75</v>
      </c>
      <c r="L85" s="388" t="s">
        <v>91</v>
      </c>
      <c r="M85" s="389" t="s">
        <v>92</v>
      </c>
    </row>
    <row r="86" spans="1:13" s="7" customFormat="1" ht="14.1" customHeight="1" outlineLevel="2">
      <c r="A86" s="20">
        <v>13</v>
      </c>
      <c r="B86" s="237">
        <v>13</v>
      </c>
      <c r="C86" s="238" t="s">
        <v>2</v>
      </c>
      <c r="D86" s="124" t="s">
        <v>3</v>
      </c>
      <c r="E86" s="125">
        <f>E80+7</f>
        <v>44338</v>
      </c>
      <c r="F86" s="124" t="s">
        <v>13</v>
      </c>
      <c r="G86" s="125">
        <f>E86+1</f>
        <v>44339</v>
      </c>
      <c r="H86" s="124" t="s">
        <v>4</v>
      </c>
      <c r="I86" s="125">
        <f>G86+1</f>
        <v>44340</v>
      </c>
      <c r="J86" s="124" t="s">
        <v>17</v>
      </c>
      <c r="K86" s="125">
        <f>I86+1</f>
        <v>44341</v>
      </c>
      <c r="L86" s="124" t="s">
        <v>6</v>
      </c>
      <c r="M86" s="125">
        <f>K86+1</f>
        <v>44342</v>
      </c>
    </row>
    <row r="87" spans="1:13" s="18" customFormat="1" ht="14.1" customHeight="1" outlineLevel="1">
      <c r="A87" s="44"/>
      <c r="B87" s="239"/>
      <c r="C87" s="240"/>
      <c r="D87" s="127"/>
      <c r="E87" s="128"/>
      <c r="F87" s="127"/>
      <c r="G87" s="128"/>
      <c r="H87" s="127"/>
      <c r="I87" s="128"/>
      <c r="J87" s="127"/>
      <c r="K87" s="128"/>
      <c r="L87" s="127"/>
      <c r="M87" s="128"/>
    </row>
    <row r="88" spans="1:13" ht="14.1" customHeight="1" outlineLevel="1">
      <c r="A88" s="2">
        <v>13</v>
      </c>
      <c r="C88" s="242" t="s">
        <v>7</v>
      </c>
      <c r="D88" s="135" t="s">
        <v>35</v>
      </c>
      <c r="E88" s="136" t="s">
        <v>75</v>
      </c>
      <c r="F88" s="78" t="s">
        <v>36</v>
      </c>
      <c r="G88" s="79" t="s">
        <v>75</v>
      </c>
      <c r="H88" s="137" t="s">
        <v>37</v>
      </c>
      <c r="I88" s="139" t="s">
        <v>75</v>
      </c>
      <c r="J88" s="156" t="s">
        <v>45</v>
      </c>
      <c r="K88" s="264" t="s">
        <v>75</v>
      </c>
      <c r="L88" s="137" t="s">
        <v>37</v>
      </c>
      <c r="M88" s="139" t="s">
        <v>75</v>
      </c>
    </row>
    <row r="89" spans="1:13" ht="14.1" customHeight="1" outlineLevel="1">
      <c r="A89" s="2">
        <v>13</v>
      </c>
      <c r="C89" s="242" t="s">
        <v>8</v>
      </c>
      <c r="D89" s="140" t="s">
        <v>38</v>
      </c>
      <c r="E89" s="141" t="s">
        <v>75</v>
      </c>
      <c r="F89" s="151" t="s">
        <v>38</v>
      </c>
      <c r="G89" s="141" t="s">
        <v>75</v>
      </c>
      <c r="H89" s="135" t="s">
        <v>35</v>
      </c>
      <c r="I89" s="142" t="s">
        <v>75</v>
      </c>
      <c r="J89" s="156" t="s">
        <v>45</v>
      </c>
      <c r="K89" s="264" t="s">
        <v>75</v>
      </c>
      <c r="L89" s="144" t="s">
        <v>35</v>
      </c>
      <c r="M89" s="142" t="s">
        <v>75</v>
      </c>
    </row>
    <row r="90" spans="1:13" ht="14.1" customHeight="1" outlineLevel="1">
      <c r="A90" s="2">
        <v>13</v>
      </c>
      <c r="C90" s="242" t="s">
        <v>9</v>
      </c>
      <c r="D90" s="145" t="s">
        <v>40</v>
      </c>
      <c r="E90" s="146" t="s">
        <v>75</v>
      </c>
      <c r="F90" s="143" t="s">
        <v>39</v>
      </c>
      <c r="G90" s="85" t="s">
        <v>75</v>
      </c>
      <c r="H90" s="135" t="s">
        <v>35</v>
      </c>
      <c r="I90" s="142" t="s">
        <v>75</v>
      </c>
      <c r="J90" s="140" t="s">
        <v>38</v>
      </c>
      <c r="K90" s="141" t="s">
        <v>75</v>
      </c>
      <c r="L90" s="88" t="s">
        <v>36</v>
      </c>
      <c r="M90" s="79" t="s">
        <v>75</v>
      </c>
    </row>
    <row r="91" spans="1:13" ht="14.1" customHeight="1" outlineLevel="1">
      <c r="A91" s="2">
        <v>13</v>
      </c>
      <c r="C91" s="242" t="s">
        <v>10</v>
      </c>
      <c r="D91" s="145" t="s">
        <v>40</v>
      </c>
      <c r="E91" s="122"/>
      <c r="F91" s="147" t="s">
        <v>43</v>
      </c>
      <c r="G91" s="122"/>
      <c r="H91" s="122"/>
      <c r="I91" s="399" t="s">
        <v>46</v>
      </c>
      <c r="J91" s="155" t="s">
        <v>47</v>
      </c>
      <c r="K91" s="263" t="s">
        <v>75</v>
      </c>
      <c r="L91" s="388" t="s">
        <v>91</v>
      </c>
      <c r="M91" s="389" t="s">
        <v>92</v>
      </c>
    </row>
    <row r="92" spans="1:13" s="7" customFormat="1" ht="14.1" customHeight="1" outlineLevel="2">
      <c r="A92" s="20">
        <v>14</v>
      </c>
      <c r="B92" s="237">
        <v>14</v>
      </c>
      <c r="C92" s="238" t="s">
        <v>2</v>
      </c>
      <c r="D92" s="124" t="s">
        <v>3</v>
      </c>
      <c r="E92" s="125">
        <f>E86+7</f>
        <v>44345</v>
      </c>
      <c r="F92" s="124" t="s">
        <v>13</v>
      </c>
      <c r="G92" s="125">
        <f>E92+1</f>
        <v>44346</v>
      </c>
      <c r="H92" s="124" t="s">
        <v>4</v>
      </c>
      <c r="I92" s="125">
        <f>G92+1</f>
        <v>44347</v>
      </c>
      <c r="J92" s="124" t="s">
        <v>17</v>
      </c>
      <c r="K92" s="125">
        <f>I92+1</f>
        <v>44348</v>
      </c>
      <c r="L92" s="124" t="s">
        <v>6</v>
      </c>
      <c r="M92" s="125">
        <f>K92+1</f>
        <v>44349</v>
      </c>
    </row>
    <row r="93" spans="1:13" s="18" customFormat="1" ht="14.1" customHeight="1" outlineLevel="1">
      <c r="A93" s="44"/>
      <c r="B93" s="239"/>
      <c r="C93" s="240"/>
      <c r="D93" s="127"/>
      <c r="E93" s="128"/>
      <c r="F93" s="127"/>
      <c r="G93" s="128"/>
      <c r="H93" s="127"/>
      <c r="I93" s="128"/>
      <c r="J93" s="127"/>
      <c r="K93" s="128"/>
      <c r="L93" s="127"/>
      <c r="M93" s="128"/>
    </row>
    <row r="94" spans="1:13" ht="14.1" customHeight="1" outlineLevel="1">
      <c r="A94" s="2">
        <v>14</v>
      </c>
      <c r="C94" s="242" t="s">
        <v>7</v>
      </c>
      <c r="D94" s="135" t="s">
        <v>35</v>
      </c>
      <c r="E94" s="136" t="s">
        <v>75</v>
      </c>
      <c r="F94" s="78" t="s">
        <v>36</v>
      </c>
      <c r="G94" s="79" t="s">
        <v>75</v>
      </c>
      <c r="H94" s="137" t="s">
        <v>37</v>
      </c>
      <c r="I94" s="139" t="s">
        <v>75</v>
      </c>
      <c r="J94" s="156" t="s">
        <v>45</v>
      </c>
      <c r="K94" s="264" t="s">
        <v>75</v>
      </c>
      <c r="L94" s="143" t="s">
        <v>39</v>
      </c>
      <c r="M94" s="85" t="s">
        <v>75</v>
      </c>
    </row>
    <row r="95" spans="1:13" ht="14.1" customHeight="1" outlineLevel="1">
      <c r="A95" s="2">
        <v>14</v>
      </c>
      <c r="C95" s="242" t="s">
        <v>8</v>
      </c>
      <c r="D95" s="140" t="s">
        <v>38</v>
      </c>
      <c r="E95" s="141" t="s">
        <v>75</v>
      </c>
      <c r="F95" s="151" t="s">
        <v>38</v>
      </c>
      <c r="G95" s="141" t="s">
        <v>75</v>
      </c>
      <c r="H95" s="135" t="s">
        <v>35</v>
      </c>
      <c r="I95" s="142" t="s">
        <v>75</v>
      </c>
      <c r="J95" s="157" t="s">
        <v>45</v>
      </c>
      <c r="K95" s="264" t="s">
        <v>75</v>
      </c>
      <c r="L95" s="144" t="s">
        <v>35</v>
      </c>
      <c r="M95" s="142" t="s">
        <v>75</v>
      </c>
    </row>
    <row r="96" spans="1:13" ht="14.1" customHeight="1" outlineLevel="1">
      <c r="A96" s="2">
        <v>14</v>
      </c>
      <c r="C96" s="242" t="s">
        <v>9</v>
      </c>
      <c r="D96" s="145" t="s">
        <v>40</v>
      </c>
      <c r="E96" s="146" t="s">
        <v>75</v>
      </c>
      <c r="F96" s="143" t="s">
        <v>39</v>
      </c>
      <c r="G96" s="85" t="s">
        <v>75</v>
      </c>
      <c r="H96" s="135" t="s">
        <v>35</v>
      </c>
      <c r="I96" s="142" t="s">
        <v>75</v>
      </c>
      <c r="J96" s="140" t="s">
        <v>38</v>
      </c>
      <c r="K96" s="141" t="s">
        <v>75</v>
      </c>
      <c r="L96" s="88" t="s">
        <v>36</v>
      </c>
      <c r="M96" s="79" t="s">
        <v>75</v>
      </c>
    </row>
    <row r="97" spans="1:19" ht="14.1" customHeight="1" outlineLevel="1">
      <c r="A97" s="2">
        <v>14</v>
      </c>
      <c r="C97" s="242" t="s">
        <v>10</v>
      </c>
      <c r="D97" s="145" t="s">
        <v>40</v>
      </c>
      <c r="E97" s="122"/>
      <c r="F97" s="147" t="s">
        <v>43</v>
      </c>
      <c r="G97" s="122"/>
      <c r="H97" s="122"/>
      <c r="I97" s="399" t="s">
        <v>46</v>
      </c>
      <c r="J97" s="155" t="s">
        <v>47</v>
      </c>
      <c r="K97" s="263" t="s">
        <v>75</v>
      </c>
      <c r="L97" s="388" t="s">
        <v>91</v>
      </c>
      <c r="M97" s="389" t="s">
        <v>92</v>
      </c>
    </row>
    <row r="98" spans="1:19" s="7" customFormat="1" ht="14.1" customHeight="1" outlineLevel="2">
      <c r="A98" s="20">
        <v>15</v>
      </c>
      <c r="B98" s="237">
        <v>15</v>
      </c>
      <c r="C98" s="238" t="s">
        <v>2</v>
      </c>
      <c r="D98" s="124" t="s">
        <v>3</v>
      </c>
      <c r="E98" s="125">
        <f>E92+7</f>
        <v>44352</v>
      </c>
      <c r="F98" s="124" t="s">
        <v>13</v>
      </c>
      <c r="G98" s="125">
        <f>E98+1</f>
        <v>44353</v>
      </c>
      <c r="H98" s="124" t="s">
        <v>4</v>
      </c>
      <c r="I98" s="125">
        <f>G98+1</f>
        <v>44354</v>
      </c>
      <c r="J98" s="124" t="s">
        <v>17</v>
      </c>
      <c r="K98" s="125">
        <f>I98+1</f>
        <v>44355</v>
      </c>
      <c r="L98" s="124" t="s">
        <v>6</v>
      </c>
      <c r="M98" s="125">
        <f>K98+1</f>
        <v>44356</v>
      </c>
    </row>
    <row r="99" spans="1:19" s="18" customFormat="1" ht="14.1" customHeight="1" outlineLevel="1">
      <c r="A99" s="44"/>
      <c r="B99" s="239"/>
      <c r="C99" s="240"/>
      <c r="D99" s="127"/>
      <c r="E99" s="128"/>
      <c r="F99" s="127"/>
      <c r="G99" s="128"/>
      <c r="H99" s="127"/>
      <c r="I99" s="128"/>
      <c r="J99" s="127"/>
      <c r="K99" s="128"/>
      <c r="L99" s="127"/>
      <c r="M99" s="128"/>
    </row>
    <row r="100" spans="1:19" ht="14.1" customHeight="1" outlineLevel="1">
      <c r="A100" s="2">
        <v>15</v>
      </c>
      <c r="C100" s="242" t="s">
        <v>7</v>
      </c>
      <c r="D100" s="116"/>
      <c r="E100" s="121"/>
      <c r="F100" s="88" t="s">
        <v>36</v>
      </c>
      <c r="G100" s="79" t="s">
        <v>75</v>
      </c>
      <c r="L100" s="143" t="s">
        <v>39</v>
      </c>
      <c r="M100" s="85" t="s">
        <v>75</v>
      </c>
    </row>
    <row r="101" spans="1:19" ht="14.1" customHeight="1" outlineLevel="1">
      <c r="A101" s="2">
        <v>15</v>
      </c>
      <c r="C101" s="242" t="s">
        <v>8</v>
      </c>
      <c r="D101" s="117" t="s">
        <v>18</v>
      </c>
      <c r="E101" s="121"/>
      <c r="H101" s="144" t="s">
        <v>35</v>
      </c>
      <c r="I101" s="142" t="s">
        <v>75</v>
      </c>
      <c r="J101" s="140" t="s">
        <v>38</v>
      </c>
      <c r="K101" s="141" t="s">
        <v>75</v>
      </c>
      <c r="L101" s="144" t="s">
        <v>35</v>
      </c>
      <c r="M101" s="142" t="s">
        <v>75</v>
      </c>
    </row>
    <row r="102" spans="1:19" ht="14.1" customHeight="1" outlineLevel="1">
      <c r="A102" s="2">
        <v>15</v>
      </c>
      <c r="C102" s="242" t="s">
        <v>9</v>
      </c>
      <c r="D102" s="118"/>
      <c r="E102" s="121"/>
      <c r="H102" s="135" t="s">
        <v>35</v>
      </c>
      <c r="I102" s="142" t="s">
        <v>75</v>
      </c>
      <c r="J102" s="143" t="s">
        <v>39</v>
      </c>
      <c r="K102" s="85" t="s">
        <v>71</v>
      </c>
      <c r="L102" s="88" t="s">
        <v>36</v>
      </c>
      <c r="M102" s="79" t="s">
        <v>75</v>
      </c>
    </row>
    <row r="103" spans="1:19" ht="14.1" customHeight="1" outlineLevel="1">
      <c r="A103" s="2">
        <v>15</v>
      </c>
      <c r="B103" s="243"/>
      <c r="C103" s="245" t="s">
        <v>10</v>
      </c>
      <c r="D103" s="118"/>
      <c r="E103" s="121"/>
      <c r="F103" s="147" t="s">
        <v>43</v>
      </c>
      <c r="G103" s="122"/>
      <c r="H103" s="122"/>
      <c r="I103" s="399" t="s">
        <v>46</v>
      </c>
      <c r="J103" s="158" t="s">
        <v>47</v>
      </c>
      <c r="K103" s="263" t="s">
        <v>75</v>
      </c>
      <c r="L103" s="388" t="s">
        <v>91</v>
      </c>
      <c r="M103" s="389" t="s">
        <v>92</v>
      </c>
    </row>
    <row r="104" spans="1:19" s="8" customFormat="1" ht="14.1" customHeight="1" outlineLevel="1">
      <c r="B104" s="159"/>
      <c r="C104" s="159"/>
      <c r="D104" s="159"/>
      <c r="E104" s="159"/>
      <c r="F104" s="160"/>
      <c r="G104" s="159"/>
      <c r="H104" s="160"/>
      <c r="I104" s="159"/>
      <c r="J104" s="160"/>
      <c r="K104" s="159"/>
      <c r="L104" s="160"/>
      <c r="M104" s="161"/>
      <c r="P104" s="34"/>
      <c r="Q104" s="352"/>
      <c r="R104" s="350"/>
      <c r="S104" s="34"/>
    </row>
    <row r="105" spans="1:19" ht="14.1" customHeight="1" outlineLevel="1">
      <c r="B105" s="133"/>
      <c r="C105" s="133"/>
      <c r="D105" s="246"/>
      <c r="I105" s="242"/>
      <c r="M105" s="177"/>
      <c r="Q105" s="350"/>
      <c r="R105" s="352"/>
    </row>
    <row r="106" spans="1:19" ht="14.1" customHeight="1" outlineLevel="1">
      <c r="B106" s="133"/>
      <c r="C106" s="133"/>
      <c r="D106" s="216" t="s">
        <v>35</v>
      </c>
      <c r="E106" s="247">
        <f>COUNTIF(D4:M103, "Παθολ. Γ")</f>
        <v>45</v>
      </c>
      <c r="F106" s="248">
        <v>90</v>
      </c>
      <c r="G106" s="133" t="s">
        <v>72</v>
      </c>
      <c r="H106" s="246"/>
      <c r="I106" s="249"/>
      <c r="J106" s="246"/>
      <c r="Q106" s="352"/>
      <c r="R106" s="352"/>
    </row>
    <row r="107" spans="1:19" ht="14.1" customHeight="1" outlineLevel="1">
      <c r="B107" s="133"/>
      <c r="C107" s="133"/>
      <c r="D107" s="217" t="s">
        <v>38</v>
      </c>
      <c r="E107" s="247">
        <f>COUNTIF(D4:M104, "Χειρ. Γ")</f>
        <v>30</v>
      </c>
      <c r="F107" s="248">
        <v>60</v>
      </c>
      <c r="G107" s="134" t="s">
        <v>72</v>
      </c>
      <c r="Q107" s="350"/>
      <c r="R107" s="350"/>
    </row>
    <row r="108" spans="1:19" ht="14.1" customHeight="1" outlineLevel="1">
      <c r="B108" s="133"/>
      <c r="C108" s="133"/>
      <c r="D108" s="218" t="s">
        <v>40</v>
      </c>
      <c r="E108" s="247">
        <f>COUNTIF(D4:M103, "Αναισθ")</f>
        <v>15</v>
      </c>
      <c r="F108" s="248">
        <v>30</v>
      </c>
      <c r="G108" s="133" t="s">
        <v>72</v>
      </c>
      <c r="H108" s="249"/>
      <c r="I108" s="246"/>
      <c r="J108" s="246"/>
      <c r="K108" s="133"/>
      <c r="M108" s="133"/>
      <c r="Q108" s="350"/>
      <c r="R108" s="350"/>
    </row>
    <row r="109" spans="1:19" ht="14.1" customHeight="1" outlineLevel="1">
      <c r="B109" s="133"/>
      <c r="C109" s="133"/>
      <c r="D109" s="219" t="s">
        <v>43</v>
      </c>
      <c r="E109" s="247">
        <f>COUNTIF(D4:M103, "ΝΧ")</f>
        <v>15</v>
      </c>
      <c r="F109" s="248">
        <v>30</v>
      </c>
      <c r="G109" s="133" t="s">
        <v>72</v>
      </c>
      <c r="H109" s="250"/>
      <c r="I109" s="133"/>
      <c r="K109" s="133"/>
      <c r="M109" s="133"/>
      <c r="Q109" s="350"/>
      <c r="R109" s="352"/>
    </row>
    <row r="110" spans="1:19" ht="14.1" customHeight="1" outlineLevel="1">
      <c r="C110" s="174"/>
      <c r="D110" s="106" t="s">
        <v>36</v>
      </c>
      <c r="E110" s="247">
        <f>COUNTIF(D4:M103, "Μαιευτ")</f>
        <v>38</v>
      </c>
      <c r="F110" s="248">
        <v>75</v>
      </c>
      <c r="G110" s="133" t="s">
        <v>72</v>
      </c>
      <c r="I110" s="250"/>
      <c r="K110" s="133"/>
      <c r="M110" s="133"/>
      <c r="Q110" s="350"/>
      <c r="R110" s="350"/>
    </row>
    <row r="111" spans="1:19" ht="14.1" customHeight="1" outlineLevel="1">
      <c r="C111" s="174"/>
      <c r="D111" s="220" t="s">
        <v>37</v>
      </c>
      <c r="E111" s="247">
        <f>COUNTIF(D4:M103, "Παιδιατρ.")</f>
        <v>38</v>
      </c>
      <c r="F111" s="248">
        <v>75</v>
      </c>
      <c r="G111" s="133" t="s">
        <v>72</v>
      </c>
      <c r="I111" s="133"/>
      <c r="K111" s="133"/>
      <c r="M111" s="133"/>
      <c r="Q111" s="350"/>
      <c r="R111" s="350"/>
    </row>
    <row r="112" spans="1:19" ht="14.1" customHeight="1" outlineLevel="1">
      <c r="C112" s="174"/>
      <c r="D112" s="255" t="s">
        <v>47</v>
      </c>
      <c r="E112" s="247">
        <f>COUNTIF(D4:M103, "Ανδρολογ")</f>
        <v>8</v>
      </c>
      <c r="F112" s="248">
        <v>15</v>
      </c>
      <c r="G112" s="133" t="s">
        <v>72</v>
      </c>
      <c r="I112" s="133"/>
      <c r="K112" s="133"/>
      <c r="M112" s="133"/>
      <c r="Q112" s="350"/>
      <c r="R112" s="352"/>
    </row>
    <row r="113" spans="2:18" ht="14.1" customHeight="1" outlineLevel="1">
      <c r="C113" s="174"/>
      <c r="D113" s="221" t="s">
        <v>39</v>
      </c>
      <c r="E113" s="247">
        <f>COUNTIF(D4:M103, "Ακτινολ.Β")</f>
        <v>29</v>
      </c>
      <c r="F113" s="251">
        <v>45</v>
      </c>
      <c r="G113" s="252" t="s">
        <v>72</v>
      </c>
      <c r="H113" s="252"/>
      <c r="I113" s="252"/>
      <c r="J113" s="252"/>
      <c r="K113" s="252"/>
      <c r="L113" s="252"/>
      <c r="M113" s="252"/>
      <c r="R113" s="355"/>
    </row>
    <row r="114" spans="2:18" ht="14.1" customHeight="1" outlineLevel="1">
      <c r="B114" s="253"/>
      <c r="C114" s="174"/>
      <c r="D114" s="256" t="s">
        <v>45</v>
      </c>
      <c r="E114" s="247">
        <f>COUNTIF(D4:M103, "Εντατ.Ιατρ")</f>
        <v>8</v>
      </c>
      <c r="F114" s="251">
        <v>15</v>
      </c>
      <c r="G114" s="252" t="s">
        <v>72</v>
      </c>
      <c r="H114" s="252"/>
      <c r="I114" s="252"/>
      <c r="J114" s="252"/>
      <c r="K114" s="252"/>
      <c r="L114" s="252"/>
      <c r="M114" s="252"/>
      <c r="R114" s="355"/>
    </row>
    <row r="115" spans="2:18" ht="14.1" customHeight="1">
      <c r="C115" s="174"/>
      <c r="D115" s="110" t="s">
        <v>44</v>
      </c>
      <c r="E115" s="247">
        <f>COUNTIF(D4:M103, "Μορ.Προσπ")</f>
        <v>0</v>
      </c>
      <c r="F115" s="248">
        <v>30</v>
      </c>
      <c r="G115" s="261" t="s">
        <v>79</v>
      </c>
      <c r="I115" s="133"/>
      <c r="K115" s="133"/>
      <c r="M115" s="133"/>
      <c r="R115" s="355"/>
    </row>
    <row r="116" spans="2:18" ht="14.1" customHeight="1">
      <c r="D116" s="257" t="s">
        <v>46</v>
      </c>
      <c r="E116" s="247">
        <f>COUNTIF(D3:M103, "Νεογνικ")</f>
        <v>8</v>
      </c>
      <c r="F116" s="248">
        <v>16</v>
      </c>
      <c r="G116" s="134" t="s">
        <v>72</v>
      </c>
      <c r="R116" s="355"/>
    </row>
    <row r="117" spans="2:18" ht="14.1" customHeight="1">
      <c r="D117" s="258" t="s">
        <v>42</v>
      </c>
      <c r="E117" s="247">
        <f>COUNTIF(D3:M103, "Στομ.Γναθ")</f>
        <v>8</v>
      </c>
      <c r="F117" s="248">
        <v>16</v>
      </c>
      <c r="G117" s="134" t="s">
        <v>72</v>
      </c>
      <c r="R117" s="355"/>
    </row>
    <row r="118" spans="2:18" ht="14.1" customHeight="1">
      <c r="D118" s="222" t="s">
        <v>41</v>
      </c>
      <c r="E118" s="247">
        <f>COUNTIF(D3:M103, "Αιμοδ.Παθ")</f>
        <v>8</v>
      </c>
      <c r="F118" s="248">
        <v>16</v>
      </c>
      <c r="G118" s="134" t="s">
        <v>72</v>
      </c>
    </row>
    <row r="119" spans="2:18" s="32" customFormat="1" ht="14.1" customHeight="1">
      <c r="B119" s="253"/>
      <c r="C119" s="259"/>
      <c r="D119" s="260" t="s">
        <v>57</v>
      </c>
      <c r="E119" s="247">
        <f>COUNTIF(D3:M103, "ΣΜΝ")</f>
        <v>0</v>
      </c>
      <c r="F119" s="248">
        <v>15</v>
      </c>
      <c r="G119" s="261" t="s">
        <v>79</v>
      </c>
      <c r="H119" s="246"/>
      <c r="I119" s="261"/>
      <c r="J119" s="246"/>
      <c r="K119" s="261"/>
      <c r="L119" s="246"/>
      <c r="M119" s="261"/>
    </row>
    <row r="120" spans="2:18" ht="14.1" customHeight="1">
      <c r="D120" s="248" t="s">
        <v>80</v>
      </c>
      <c r="E120" s="247">
        <f>COUNTIF(D4:M104, "Οπτ.Οφθ.")</f>
        <v>8</v>
      </c>
      <c r="F120" s="248">
        <v>16</v>
      </c>
      <c r="G120" s="134" t="s">
        <v>72</v>
      </c>
    </row>
    <row r="121" spans="2:18" ht="14.1" customHeight="1">
      <c r="D121" s="248" t="s">
        <v>91</v>
      </c>
      <c r="E121" s="247">
        <f>COUNTIF(D5:M105, "ΕστΦροντ")</f>
        <v>15</v>
      </c>
      <c r="F121" s="248">
        <v>30</v>
      </c>
      <c r="G121" s="134" t="s">
        <v>72</v>
      </c>
    </row>
  </sheetData>
  <autoFilter ref="A1:M103"/>
  <pageMargins left="0.6692913385826772" right="0.55118110236220474" top="1.1811023622047245" bottom="1.0236220472440944" header="0.59055118110236227" footer="0.59055118110236227"/>
  <pageSetup paperSize="9" scale="95" fitToHeight="2" orientation="portrait" horizontalDpi="300" verticalDpi="300" r:id="rId1"/>
  <headerFooter alignWithMargins="0">
    <oddHeader xml:space="preserve">&amp;R&amp;"Calibri,Κανονικά"8ο Εξάμηνο </oddHeader>
    <oddFooter>&amp;R&amp;"Arial,Regular" &amp;P / &amp;N</oddFooter>
  </headerFooter>
  <rowBreaks count="1" manualBreakCount="1">
    <brk id="55" min="1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transitionEvaluation="1"/>
  <dimension ref="A1:R119"/>
  <sheetViews>
    <sheetView view="pageBreakPreview" zoomScaleNormal="90" zoomScaleSheetLayoutView="100" workbookViewId="0">
      <pane xSplit="3" ySplit="1" topLeftCell="D73" activePane="bottomRight" state="frozenSplit"/>
      <selection activeCell="N89" sqref="N89"/>
      <selection pane="topRight" activeCell="N89" sqref="N89"/>
      <selection pane="bottomLeft" activeCell="N89" sqref="N89"/>
      <selection pane="bottomRight" activeCell="G119" sqref="G119"/>
    </sheetView>
  </sheetViews>
  <sheetFormatPr defaultColWidth="8.625" defaultRowHeight="14.1" customHeight="1" outlineLevelRow="2"/>
  <cols>
    <col min="1" max="1" width="2.625" style="2" hidden="1" customWidth="1"/>
    <col min="2" max="2" width="2.625" style="12" customWidth="1"/>
    <col min="3" max="3" width="5" style="5" customWidth="1"/>
    <col min="4" max="4" width="8.625" style="2" customWidth="1"/>
    <col min="5" max="5" width="7.125" style="4" customWidth="1"/>
    <col min="6" max="6" width="8.625" style="2" customWidth="1"/>
    <col min="7" max="7" width="8.125" style="4" customWidth="1"/>
    <col min="8" max="8" width="8.625" style="2" customWidth="1"/>
    <col min="9" max="9" width="6.625" style="4" customWidth="1"/>
    <col min="10" max="10" width="8.625" style="2" customWidth="1"/>
    <col min="11" max="11" width="8.125" style="4" customWidth="1"/>
    <col min="12" max="12" width="8.625" style="2" customWidth="1"/>
    <col min="13" max="13" width="9.125" style="4" customWidth="1"/>
    <col min="14" max="16384" width="8.625" style="2"/>
  </cols>
  <sheetData>
    <row r="1" spans="1:16" s="10" customFormat="1" ht="14.1" customHeight="1">
      <c r="A1" s="11" t="s">
        <v>0</v>
      </c>
      <c r="B1" s="13" t="s">
        <v>1</v>
      </c>
      <c r="C1" s="9" t="s">
        <v>19</v>
      </c>
      <c r="D1" s="14" t="s">
        <v>11</v>
      </c>
      <c r="E1" s="15" t="s">
        <v>3</v>
      </c>
      <c r="F1" s="14" t="s">
        <v>12</v>
      </c>
      <c r="G1" s="15" t="s">
        <v>13</v>
      </c>
      <c r="H1" s="14" t="s">
        <v>14</v>
      </c>
      <c r="I1" s="15" t="s">
        <v>4</v>
      </c>
      <c r="J1" s="14" t="s">
        <v>15</v>
      </c>
      <c r="K1" s="15" t="s">
        <v>5</v>
      </c>
      <c r="L1" s="14" t="s">
        <v>16</v>
      </c>
      <c r="M1" s="15" t="s">
        <v>6</v>
      </c>
    </row>
    <row r="2" spans="1:16" s="7" customFormat="1" ht="14.1" customHeight="1" outlineLevel="2">
      <c r="A2" s="20">
        <v>1</v>
      </c>
      <c r="B2" s="21">
        <v>1</v>
      </c>
      <c r="C2" s="22" t="s">
        <v>2</v>
      </c>
      <c r="D2" s="23" t="s">
        <v>3</v>
      </c>
      <c r="E2" s="24">
        <v>44240</v>
      </c>
      <c r="F2" s="23" t="s">
        <v>13</v>
      </c>
      <c r="G2" s="24">
        <f>E2+1</f>
        <v>44241</v>
      </c>
      <c r="H2" s="23" t="s">
        <v>4</v>
      </c>
      <c r="I2" s="24">
        <f>G2+1</f>
        <v>44242</v>
      </c>
      <c r="J2" s="23" t="s">
        <v>17</v>
      </c>
      <c r="K2" s="24">
        <f>I2+1</f>
        <v>44243</v>
      </c>
      <c r="L2" s="23" t="s">
        <v>6</v>
      </c>
      <c r="M2" s="67">
        <f>K2+1</f>
        <v>44244</v>
      </c>
    </row>
    <row r="3" spans="1:16" s="18" customFormat="1" ht="14.1" customHeight="1" outlineLevel="1">
      <c r="A3" s="44"/>
      <c r="B3" s="45"/>
      <c r="C3" s="46"/>
      <c r="D3" s="47"/>
      <c r="E3" s="48"/>
      <c r="F3" s="47"/>
      <c r="G3" s="48"/>
      <c r="H3" s="47"/>
      <c r="I3" s="48"/>
      <c r="K3" s="48"/>
      <c r="L3" s="47"/>
      <c r="M3" s="68"/>
    </row>
    <row r="4" spans="1:16" ht="14.1" customHeight="1" outlineLevel="1">
      <c r="A4" s="2">
        <v>1</v>
      </c>
      <c r="C4" s="17" t="s">
        <v>7</v>
      </c>
      <c r="F4" s="6"/>
      <c r="G4" s="16"/>
      <c r="H4" s="6"/>
      <c r="I4" s="16"/>
      <c r="J4" s="1"/>
      <c r="L4" s="3"/>
      <c r="M4" s="69"/>
    </row>
    <row r="5" spans="1:16" ht="14.1" customHeight="1" outlineLevel="1">
      <c r="A5" s="2">
        <v>1</v>
      </c>
      <c r="C5" s="17" t="s">
        <v>8</v>
      </c>
      <c r="F5" s="6"/>
      <c r="G5" s="16"/>
      <c r="I5" s="16"/>
      <c r="J5" s="3"/>
      <c r="L5" s="3"/>
      <c r="M5" s="69"/>
    </row>
    <row r="6" spans="1:16" ht="14.1" customHeight="1" outlineLevel="1">
      <c r="A6" s="2">
        <v>1</v>
      </c>
      <c r="C6" s="17" t="s">
        <v>9</v>
      </c>
      <c r="F6" s="6"/>
      <c r="G6" s="16"/>
      <c r="H6" s="6"/>
      <c r="I6" s="16"/>
      <c r="J6" s="3"/>
      <c r="L6" s="3"/>
      <c r="M6" s="69"/>
    </row>
    <row r="7" spans="1:16" ht="14.1" customHeight="1" outlineLevel="1">
      <c r="A7" s="2">
        <v>1</v>
      </c>
      <c r="C7" s="17" t="s">
        <v>10</v>
      </c>
      <c r="D7" s="307" t="s">
        <v>78</v>
      </c>
      <c r="E7" s="93" t="s">
        <v>50</v>
      </c>
      <c r="G7" s="92" t="s">
        <v>48</v>
      </c>
      <c r="H7" s="6"/>
      <c r="I7" s="16"/>
      <c r="J7" s="6"/>
      <c r="K7" s="6"/>
      <c r="L7" s="6"/>
      <c r="M7" s="94" t="s">
        <v>52</v>
      </c>
    </row>
    <row r="8" spans="1:16" s="7" customFormat="1" ht="14.1" customHeight="1" outlineLevel="2">
      <c r="A8" s="20">
        <v>2</v>
      </c>
      <c r="B8" s="21">
        <v>2</v>
      </c>
      <c r="C8" s="22" t="s">
        <v>2</v>
      </c>
      <c r="D8" s="23" t="s">
        <v>3</v>
      </c>
      <c r="E8" s="24">
        <f>E2+7</f>
        <v>44247</v>
      </c>
      <c r="F8" s="23" t="s">
        <v>13</v>
      </c>
      <c r="G8" s="24">
        <f>E8+1</f>
        <v>44248</v>
      </c>
      <c r="H8" s="23" t="s">
        <v>4</v>
      </c>
      <c r="I8" s="24">
        <f>G8+1</f>
        <v>44249</v>
      </c>
      <c r="J8" s="23" t="s">
        <v>17</v>
      </c>
      <c r="K8" s="24">
        <f>I8+1</f>
        <v>44250</v>
      </c>
      <c r="L8" s="23" t="s">
        <v>6</v>
      </c>
      <c r="M8" s="67">
        <f>K8+1</f>
        <v>44251</v>
      </c>
    </row>
    <row r="9" spans="1:16" s="18" customFormat="1" ht="14.1" customHeight="1" outlineLevel="1">
      <c r="A9" s="44"/>
      <c r="B9" s="45"/>
      <c r="C9" s="46"/>
      <c r="D9" s="47"/>
      <c r="E9" s="48"/>
      <c r="F9" s="47"/>
      <c r="G9" s="48"/>
      <c r="H9" s="47"/>
      <c r="I9" s="48"/>
      <c r="J9" s="47"/>
      <c r="K9" s="48"/>
      <c r="L9" s="47"/>
      <c r="M9" s="68"/>
    </row>
    <row r="10" spans="1:16" ht="14.1" customHeight="1" outlineLevel="1">
      <c r="A10" s="2">
        <v>2</v>
      </c>
      <c r="C10" s="17" t="s">
        <v>7</v>
      </c>
      <c r="F10" s="6"/>
      <c r="G10" s="16"/>
      <c r="H10" s="6"/>
      <c r="I10" s="16"/>
      <c r="J10" s="1"/>
      <c r="L10" s="19"/>
      <c r="M10" s="69"/>
    </row>
    <row r="11" spans="1:16" ht="14.1" customHeight="1" outlineLevel="1">
      <c r="A11" s="2">
        <v>2</v>
      </c>
      <c r="C11" s="17" t="s">
        <v>8</v>
      </c>
      <c r="F11" s="6"/>
      <c r="G11" s="16"/>
      <c r="I11" s="16"/>
      <c r="J11" s="19"/>
      <c r="L11" s="19"/>
      <c r="M11" s="69"/>
    </row>
    <row r="12" spans="1:16" ht="14.1" customHeight="1" outlineLevel="1">
      <c r="A12" s="2">
        <v>2</v>
      </c>
      <c r="C12" s="17" t="s">
        <v>9</v>
      </c>
      <c r="F12" s="6"/>
      <c r="G12" s="16"/>
      <c r="H12" s="6"/>
      <c r="I12" s="16"/>
      <c r="J12" s="19"/>
      <c r="L12" s="19"/>
      <c r="M12" s="69"/>
    </row>
    <row r="13" spans="1:16" ht="14.1" customHeight="1" outlineLevel="1">
      <c r="A13" s="2">
        <v>2</v>
      </c>
      <c r="C13" s="17" t="s">
        <v>10</v>
      </c>
      <c r="D13" s="307" t="s">
        <v>78</v>
      </c>
      <c r="E13" s="93" t="s">
        <v>50</v>
      </c>
      <c r="G13" s="92" t="s">
        <v>48</v>
      </c>
      <c r="H13" s="6"/>
      <c r="I13" s="16"/>
      <c r="J13" s="6"/>
      <c r="K13" s="6"/>
      <c r="L13" s="6"/>
      <c r="M13" s="94" t="s">
        <v>52</v>
      </c>
    </row>
    <row r="14" spans="1:16" s="7" customFormat="1" ht="14.1" customHeight="1" outlineLevel="2">
      <c r="A14" s="20">
        <v>3</v>
      </c>
      <c r="B14" s="21">
        <v>3</v>
      </c>
      <c r="C14" s="22" t="s">
        <v>2</v>
      </c>
      <c r="D14" s="23" t="s">
        <v>3</v>
      </c>
      <c r="E14" s="24">
        <f>E8+7</f>
        <v>44254</v>
      </c>
      <c r="F14" s="23" t="s">
        <v>13</v>
      </c>
      <c r="G14" s="24">
        <f>E14+1</f>
        <v>44255</v>
      </c>
      <c r="H14" s="23" t="s">
        <v>4</v>
      </c>
      <c r="I14" s="24">
        <f>G14+1</f>
        <v>44256</v>
      </c>
      <c r="J14" s="23" t="s">
        <v>17</v>
      </c>
      <c r="K14" s="24">
        <f>I14+1</f>
        <v>44257</v>
      </c>
      <c r="L14" s="23" t="s">
        <v>6</v>
      </c>
      <c r="M14" s="67">
        <f>K14+1</f>
        <v>44258</v>
      </c>
      <c r="P14" s="41"/>
    </row>
    <row r="15" spans="1:16" s="18" customFormat="1" ht="14.1" customHeight="1" outlineLevel="1">
      <c r="A15" s="44"/>
      <c r="B15" s="45"/>
      <c r="C15" s="46"/>
      <c r="D15" s="47"/>
      <c r="E15" s="48"/>
      <c r="F15" s="47"/>
      <c r="G15" s="48"/>
      <c r="H15" s="47"/>
      <c r="I15" s="48"/>
      <c r="J15" s="47"/>
      <c r="K15" s="48"/>
      <c r="L15" s="47"/>
      <c r="M15" s="68"/>
      <c r="P15" s="50"/>
    </row>
    <row r="16" spans="1:16" ht="14.1" customHeight="1" outlineLevel="1">
      <c r="A16" s="2">
        <v>3</v>
      </c>
      <c r="C16" s="17" t="s">
        <v>7</v>
      </c>
      <c r="D16" s="58"/>
      <c r="E16" s="59"/>
      <c r="F16" s="6"/>
      <c r="G16" s="16"/>
      <c r="H16" s="6"/>
      <c r="I16" s="16"/>
      <c r="J16" s="1"/>
      <c r="L16" s="19"/>
      <c r="M16" s="69"/>
      <c r="P16" s="4"/>
    </row>
    <row r="17" spans="1:17" ht="14.1" customHeight="1" outlineLevel="1">
      <c r="A17" s="2">
        <v>3</v>
      </c>
      <c r="C17" s="17" t="s">
        <v>8</v>
      </c>
      <c r="D17" s="60" t="s">
        <v>18</v>
      </c>
      <c r="E17" s="59"/>
      <c r="F17" s="6"/>
      <c r="G17" s="16"/>
      <c r="I17" s="16"/>
      <c r="J17" s="19"/>
      <c r="L17" s="19"/>
      <c r="M17" s="69"/>
      <c r="O17" s="30"/>
      <c r="P17" s="5"/>
    </row>
    <row r="18" spans="1:17" ht="14.1" customHeight="1" outlineLevel="1">
      <c r="A18" s="2">
        <v>3</v>
      </c>
      <c r="C18" s="17" t="s">
        <v>9</v>
      </c>
      <c r="D18" s="61"/>
      <c r="E18" s="59"/>
      <c r="F18" s="6"/>
      <c r="G18" s="16"/>
      <c r="H18" s="38"/>
      <c r="I18" s="31"/>
      <c r="J18" s="19"/>
      <c r="L18" s="19"/>
      <c r="M18" s="69"/>
      <c r="O18" s="30"/>
      <c r="P18" s="5"/>
    </row>
    <row r="19" spans="1:17" ht="14.1" customHeight="1" outlineLevel="1">
      <c r="A19" s="2">
        <v>3</v>
      </c>
      <c r="C19" s="17" t="s">
        <v>10</v>
      </c>
      <c r="D19" s="61"/>
      <c r="E19" s="59"/>
      <c r="G19" s="92" t="s">
        <v>48</v>
      </c>
      <c r="H19" s="6"/>
      <c r="I19" s="16"/>
      <c r="J19" s="6"/>
      <c r="K19" s="6"/>
      <c r="L19" s="6"/>
      <c r="M19" s="94" t="s">
        <v>52</v>
      </c>
      <c r="O19" s="39"/>
      <c r="P19" s="40"/>
    </row>
    <row r="20" spans="1:17" s="7" customFormat="1" ht="14.1" customHeight="1" outlineLevel="2">
      <c r="A20" s="20">
        <v>4</v>
      </c>
      <c r="B20" s="21">
        <v>4</v>
      </c>
      <c r="C20" s="22" t="s">
        <v>2</v>
      </c>
      <c r="D20" s="23" t="s">
        <v>3</v>
      </c>
      <c r="E20" s="24">
        <f>E14+7</f>
        <v>44261</v>
      </c>
      <c r="F20" s="23" t="s">
        <v>13</v>
      </c>
      <c r="G20" s="24">
        <f>E20+1</f>
        <v>44262</v>
      </c>
      <c r="H20" s="23" t="s">
        <v>4</v>
      </c>
      <c r="I20" s="24">
        <f>G20+1</f>
        <v>44263</v>
      </c>
      <c r="J20" s="23" t="s">
        <v>17</v>
      </c>
      <c r="K20" s="24">
        <f>I20+1</f>
        <v>44264</v>
      </c>
      <c r="L20" s="23" t="s">
        <v>6</v>
      </c>
      <c r="M20" s="67">
        <f>K20+1</f>
        <v>44265</v>
      </c>
      <c r="O20" s="30"/>
      <c r="P20" s="5"/>
      <c r="Q20" s="42"/>
    </row>
    <row r="21" spans="1:17" s="18" customFormat="1" ht="14.1" customHeight="1" outlineLevel="1">
      <c r="A21" s="44"/>
      <c r="B21" s="45"/>
      <c r="C21" s="46"/>
      <c r="D21" s="47"/>
      <c r="E21" s="48"/>
      <c r="F21" s="47"/>
      <c r="G21" s="48"/>
      <c r="H21" s="47"/>
      <c r="I21" s="48"/>
      <c r="J21" s="47"/>
      <c r="K21" s="48"/>
      <c r="L21" s="47"/>
      <c r="M21" s="68"/>
      <c r="O21" s="30"/>
      <c r="P21" s="5"/>
      <c r="Q21" s="50"/>
    </row>
    <row r="22" spans="1:17" ht="14.1" customHeight="1" outlineLevel="1">
      <c r="A22" s="2">
        <v>4</v>
      </c>
      <c r="C22" s="17" t="s">
        <v>7</v>
      </c>
      <c r="F22" s="6"/>
      <c r="G22" s="16"/>
      <c r="H22" s="6"/>
      <c r="I22" s="16"/>
      <c r="J22" s="1"/>
      <c r="L22" s="19"/>
      <c r="M22" s="69"/>
      <c r="O22" s="26"/>
      <c r="P22" s="25"/>
      <c r="Q22" s="16"/>
    </row>
    <row r="23" spans="1:17" ht="14.1" customHeight="1" outlineLevel="1">
      <c r="A23" s="2">
        <v>4</v>
      </c>
      <c r="C23" s="17" t="s">
        <v>8</v>
      </c>
      <c r="F23" s="6"/>
      <c r="G23" s="16"/>
      <c r="I23" s="16"/>
      <c r="J23" s="19"/>
      <c r="L23" s="19"/>
      <c r="M23" s="69"/>
      <c r="O23" s="26"/>
      <c r="P23" s="25"/>
      <c r="Q23" s="16"/>
    </row>
    <row r="24" spans="1:17" ht="14.1" customHeight="1" outlineLevel="1">
      <c r="A24" s="2">
        <v>4</v>
      </c>
      <c r="C24" s="17" t="s">
        <v>9</v>
      </c>
      <c r="F24" s="6"/>
      <c r="G24" s="16"/>
      <c r="H24" s="6"/>
      <c r="I24" s="16"/>
      <c r="J24" s="19"/>
      <c r="L24" s="19"/>
      <c r="M24" s="69"/>
      <c r="O24" s="26"/>
      <c r="P24" s="25"/>
      <c r="Q24" s="16"/>
    </row>
    <row r="25" spans="1:17" ht="14.1" customHeight="1" outlineLevel="1">
      <c r="A25" s="2">
        <v>4</v>
      </c>
      <c r="C25" s="17" t="s">
        <v>10</v>
      </c>
      <c r="D25" s="307" t="s">
        <v>78</v>
      </c>
      <c r="E25" s="93" t="s">
        <v>50</v>
      </c>
      <c r="G25" s="92" t="s">
        <v>48</v>
      </c>
      <c r="H25" s="6"/>
      <c r="I25" s="16"/>
      <c r="J25" s="6"/>
      <c r="K25" s="6"/>
      <c r="L25" s="6"/>
      <c r="M25" s="94" t="s">
        <v>52</v>
      </c>
      <c r="O25" s="26"/>
      <c r="P25" s="25"/>
      <c r="Q25" s="43"/>
    </row>
    <row r="26" spans="1:17" s="7" customFormat="1" ht="14.1" customHeight="1" outlineLevel="2">
      <c r="A26" s="20">
        <v>5</v>
      </c>
      <c r="B26" s="21">
        <v>5</v>
      </c>
      <c r="C26" s="22" t="s">
        <v>2</v>
      </c>
      <c r="D26" s="23" t="s">
        <v>3</v>
      </c>
      <c r="E26" s="24">
        <f>E20+7</f>
        <v>44268</v>
      </c>
      <c r="F26" s="23" t="s">
        <v>13</v>
      </c>
      <c r="G26" s="24">
        <f>E26+1</f>
        <v>44269</v>
      </c>
      <c r="H26" s="23" t="s">
        <v>4</v>
      </c>
      <c r="I26" s="24">
        <f>G26+1</f>
        <v>44270</v>
      </c>
      <c r="J26" s="23" t="s">
        <v>17</v>
      </c>
      <c r="K26" s="24">
        <f>I26+1</f>
        <v>44271</v>
      </c>
      <c r="L26" s="23" t="s">
        <v>6</v>
      </c>
      <c r="M26" s="67">
        <f>K26+1</f>
        <v>44272</v>
      </c>
    </row>
    <row r="27" spans="1:17" s="18" customFormat="1" ht="14.1" customHeight="1" outlineLevel="1">
      <c r="A27" s="44"/>
      <c r="B27" s="45"/>
      <c r="C27" s="46"/>
      <c r="D27" s="47"/>
      <c r="E27" s="48"/>
      <c r="F27" s="47"/>
      <c r="G27" s="48"/>
      <c r="H27" s="47"/>
      <c r="I27" s="48"/>
      <c r="J27" s="47"/>
      <c r="K27" s="48"/>
      <c r="L27" s="47"/>
      <c r="M27" s="68"/>
    </row>
    <row r="28" spans="1:17" ht="14.1" customHeight="1" outlineLevel="1">
      <c r="A28" s="2">
        <v>5</v>
      </c>
      <c r="C28" s="17" t="s">
        <v>7</v>
      </c>
      <c r="F28" s="6"/>
      <c r="G28" s="16"/>
      <c r="H28" s="6"/>
      <c r="I28" s="16"/>
      <c r="J28" s="1"/>
      <c r="L28" s="19"/>
      <c r="M28" s="69"/>
    </row>
    <row r="29" spans="1:17" ht="14.1" customHeight="1" outlineLevel="1">
      <c r="A29" s="2">
        <v>5</v>
      </c>
      <c r="C29" s="17" t="s">
        <v>8</v>
      </c>
      <c r="F29" s="6"/>
      <c r="G29" s="16"/>
      <c r="I29" s="16"/>
      <c r="J29" s="19"/>
      <c r="L29" s="19"/>
      <c r="M29" s="69"/>
    </row>
    <row r="30" spans="1:17" ht="14.1" customHeight="1" outlineLevel="1">
      <c r="A30" s="2">
        <v>5</v>
      </c>
      <c r="C30" s="17" t="s">
        <v>9</v>
      </c>
      <c r="F30" s="6"/>
      <c r="G30" s="16"/>
      <c r="H30" s="6"/>
      <c r="I30" s="16"/>
      <c r="J30" s="19"/>
      <c r="L30" s="19"/>
      <c r="M30" s="69"/>
    </row>
    <row r="31" spans="1:17" ht="14.1" customHeight="1" outlineLevel="1">
      <c r="A31" s="2">
        <v>5</v>
      </c>
      <c r="C31" s="17" t="s">
        <v>10</v>
      </c>
      <c r="D31" s="307" t="s">
        <v>78</v>
      </c>
      <c r="E31" s="93" t="s">
        <v>50</v>
      </c>
      <c r="G31" s="92" t="s">
        <v>48</v>
      </c>
      <c r="H31" s="6"/>
      <c r="I31" s="16"/>
      <c r="J31" s="6"/>
      <c r="K31" s="6"/>
      <c r="L31" s="6"/>
      <c r="M31" s="94" t="s">
        <v>52</v>
      </c>
    </row>
    <row r="32" spans="1:17" s="7" customFormat="1" ht="14.1" customHeight="1" outlineLevel="2">
      <c r="A32" s="20">
        <v>6</v>
      </c>
      <c r="B32" s="21">
        <v>6</v>
      </c>
      <c r="C32" s="22" t="s">
        <v>2</v>
      </c>
      <c r="D32" s="23" t="s">
        <v>3</v>
      </c>
      <c r="E32" s="24">
        <f>E26+7</f>
        <v>44275</v>
      </c>
      <c r="F32" s="23" t="s">
        <v>13</v>
      </c>
      <c r="G32" s="24">
        <f>E32+1</f>
        <v>44276</v>
      </c>
      <c r="H32" s="23" t="s">
        <v>4</v>
      </c>
      <c r="I32" s="24">
        <f>G32+1</f>
        <v>44277</v>
      </c>
      <c r="J32" s="23" t="s">
        <v>17</v>
      </c>
      <c r="K32" s="24">
        <f>I32+1</f>
        <v>44278</v>
      </c>
      <c r="L32" s="23" t="s">
        <v>6</v>
      </c>
      <c r="M32" s="67">
        <f>K32+1</f>
        <v>44279</v>
      </c>
    </row>
    <row r="33" spans="1:16" s="18" customFormat="1" ht="14.1" customHeight="1" outlineLevel="1">
      <c r="A33" s="44"/>
      <c r="B33" s="45"/>
      <c r="C33" s="46"/>
      <c r="D33" s="47"/>
      <c r="E33" s="48"/>
      <c r="F33" s="47"/>
      <c r="G33" s="48"/>
      <c r="H33" s="47"/>
      <c r="I33" s="48"/>
      <c r="J33" s="47"/>
      <c r="K33" s="48"/>
      <c r="L33" s="47"/>
      <c r="M33" s="68"/>
    </row>
    <row r="34" spans="1:16" ht="14.1" customHeight="1" outlineLevel="1">
      <c r="A34" s="2">
        <v>6</v>
      </c>
      <c r="C34" s="17" t="s">
        <v>7</v>
      </c>
      <c r="F34" s="6"/>
      <c r="G34" s="16"/>
      <c r="H34" s="6"/>
      <c r="I34" s="16"/>
      <c r="J34" s="1"/>
      <c r="L34" s="19"/>
      <c r="M34" s="69"/>
      <c r="O34" s="6"/>
      <c r="P34" s="16"/>
    </row>
    <row r="35" spans="1:16" ht="14.1" customHeight="1" outlineLevel="1">
      <c r="A35" s="2">
        <v>6</v>
      </c>
      <c r="C35" s="17" t="s">
        <v>8</v>
      </c>
      <c r="F35" s="6"/>
      <c r="G35" s="16"/>
      <c r="I35" s="16"/>
      <c r="J35" s="19"/>
      <c r="L35" s="19"/>
      <c r="M35" s="69"/>
      <c r="O35" s="6"/>
      <c r="P35" s="16"/>
    </row>
    <row r="36" spans="1:16" ht="14.1" customHeight="1" outlineLevel="1">
      <c r="A36" s="2">
        <v>6</v>
      </c>
      <c r="C36" s="17" t="s">
        <v>9</v>
      </c>
      <c r="F36" s="6"/>
      <c r="G36" s="16"/>
      <c r="H36" s="6"/>
      <c r="I36" s="16"/>
      <c r="J36" s="19"/>
      <c r="L36" s="19"/>
      <c r="M36" s="69"/>
      <c r="O36" s="6"/>
      <c r="P36" s="16"/>
    </row>
    <row r="37" spans="1:16" ht="14.1" customHeight="1" outlineLevel="1">
      <c r="A37" s="2">
        <v>6</v>
      </c>
      <c r="C37" s="17" t="s">
        <v>10</v>
      </c>
      <c r="D37" s="307" t="s">
        <v>78</v>
      </c>
      <c r="E37" s="93" t="s">
        <v>50</v>
      </c>
      <c r="G37" s="92" t="s">
        <v>48</v>
      </c>
      <c r="H37" s="57"/>
      <c r="I37" s="100"/>
      <c r="J37" s="6"/>
      <c r="K37" s="6"/>
      <c r="L37" s="6"/>
      <c r="M37" s="94" t="s">
        <v>52</v>
      </c>
    </row>
    <row r="38" spans="1:16" s="7" customFormat="1" ht="14.1" customHeight="1" outlineLevel="2">
      <c r="A38" s="20">
        <v>7</v>
      </c>
      <c r="B38" s="21">
        <v>7</v>
      </c>
      <c r="C38" s="22" t="s">
        <v>2</v>
      </c>
      <c r="D38" s="23" t="s">
        <v>3</v>
      </c>
      <c r="E38" s="24">
        <f>E32+7</f>
        <v>44282</v>
      </c>
      <c r="F38" s="23" t="s">
        <v>13</v>
      </c>
      <c r="G38" s="24">
        <f>E38+1</f>
        <v>44283</v>
      </c>
      <c r="H38" s="23" t="s">
        <v>4</v>
      </c>
      <c r="I38" s="24">
        <f>G38+1</f>
        <v>44284</v>
      </c>
      <c r="J38" s="23" t="s">
        <v>17</v>
      </c>
      <c r="K38" s="24">
        <f>I38+1</f>
        <v>44285</v>
      </c>
      <c r="L38" s="23" t="s">
        <v>6</v>
      </c>
      <c r="M38" s="67">
        <f>K38+1</f>
        <v>44286</v>
      </c>
    </row>
    <row r="39" spans="1:16" s="18" customFormat="1" ht="14.1" customHeight="1" outlineLevel="1">
      <c r="A39" s="44"/>
      <c r="B39" s="45"/>
      <c r="C39" s="46"/>
      <c r="D39" s="47"/>
      <c r="E39" s="48"/>
      <c r="F39" s="47"/>
      <c r="G39" s="48"/>
      <c r="H39" s="47"/>
      <c r="I39" s="48"/>
      <c r="J39" s="47"/>
      <c r="K39" s="48"/>
      <c r="L39" s="47"/>
      <c r="M39" s="68"/>
    </row>
    <row r="40" spans="1:16" ht="14.1" customHeight="1" outlineLevel="1">
      <c r="A40" s="2">
        <v>7</v>
      </c>
      <c r="C40" s="17" t="s">
        <v>7</v>
      </c>
      <c r="D40" s="1"/>
      <c r="E40" s="16"/>
      <c r="F40" s="6"/>
      <c r="G40" s="16"/>
      <c r="H40" s="6"/>
      <c r="I40" s="16"/>
      <c r="J40" s="1"/>
      <c r="L40" s="19"/>
      <c r="M40" s="69"/>
    </row>
    <row r="41" spans="1:16" ht="14.1" customHeight="1" outlineLevel="1">
      <c r="A41" s="2">
        <v>7</v>
      </c>
      <c r="C41" s="17" t="s">
        <v>8</v>
      </c>
      <c r="D41" s="6"/>
      <c r="E41" s="16"/>
      <c r="F41" s="6"/>
      <c r="G41" s="16"/>
      <c r="I41" s="16"/>
      <c r="J41" s="19"/>
      <c r="L41" s="19"/>
      <c r="M41" s="69"/>
    </row>
    <row r="42" spans="1:16" ht="14.1" customHeight="1" outlineLevel="1">
      <c r="A42" s="2">
        <v>7</v>
      </c>
      <c r="C42" s="17" t="s">
        <v>9</v>
      </c>
      <c r="D42" s="1"/>
      <c r="E42" s="16"/>
      <c r="F42" s="6"/>
      <c r="G42" s="16"/>
      <c r="H42" s="6"/>
      <c r="I42" s="16"/>
      <c r="J42" s="19"/>
      <c r="L42" s="19"/>
      <c r="M42" s="69"/>
    </row>
    <row r="43" spans="1:16" ht="14.1" customHeight="1" outlineLevel="1">
      <c r="A43" s="2">
        <v>7</v>
      </c>
      <c r="C43" s="17" t="s">
        <v>10</v>
      </c>
      <c r="D43" s="307" t="s">
        <v>78</v>
      </c>
      <c r="E43" s="93" t="s">
        <v>50</v>
      </c>
      <c r="G43" s="92" t="s">
        <v>48</v>
      </c>
      <c r="H43" s="57"/>
      <c r="I43" s="100"/>
      <c r="J43" s="6"/>
      <c r="K43" s="6"/>
      <c r="L43" s="6"/>
      <c r="M43" s="94" t="s">
        <v>52</v>
      </c>
    </row>
    <row r="44" spans="1:16" s="7" customFormat="1" ht="14.1" customHeight="1" outlineLevel="2">
      <c r="A44" s="20">
        <v>8</v>
      </c>
      <c r="B44" s="21">
        <v>8</v>
      </c>
      <c r="C44" s="22" t="s">
        <v>2</v>
      </c>
      <c r="D44" s="23" t="s">
        <v>3</v>
      </c>
      <c r="E44" s="24">
        <f>E38+7</f>
        <v>44289</v>
      </c>
      <c r="F44" s="23" t="s">
        <v>13</v>
      </c>
      <c r="G44" s="24">
        <f>E44+1</f>
        <v>44290</v>
      </c>
      <c r="H44" s="23" t="s">
        <v>4</v>
      </c>
      <c r="I44" s="24">
        <f>G44+1</f>
        <v>44291</v>
      </c>
      <c r="J44" s="23" t="s">
        <v>17</v>
      </c>
      <c r="K44" s="24">
        <f>I44+1</f>
        <v>44292</v>
      </c>
      <c r="L44" s="23" t="s">
        <v>6</v>
      </c>
      <c r="M44" s="67">
        <f>K44+1</f>
        <v>44293</v>
      </c>
      <c r="O44" s="30"/>
      <c r="P44" s="5"/>
    </row>
    <row r="45" spans="1:16" s="18" customFormat="1" ht="14.1" customHeight="1" outlineLevel="1">
      <c r="A45" s="44"/>
      <c r="B45" s="45"/>
      <c r="C45" s="46"/>
      <c r="D45" s="47"/>
      <c r="E45" s="48"/>
      <c r="F45" s="47"/>
      <c r="G45" s="48"/>
      <c r="H45" s="47"/>
      <c r="I45" s="48"/>
      <c r="J45" s="47"/>
      <c r="K45" s="48"/>
      <c r="L45" s="47"/>
      <c r="M45" s="68"/>
      <c r="O45" s="30"/>
      <c r="P45" s="5"/>
    </row>
    <row r="46" spans="1:16" ht="14.1" customHeight="1" outlineLevel="1">
      <c r="A46" s="2">
        <v>8</v>
      </c>
      <c r="C46" s="17" t="s">
        <v>7</v>
      </c>
      <c r="D46" s="1"/>
      <c r="E46" s="16"/>
      <c r="F46" s="6"/>
      <c r="G46" s="16"/>
      <c r="H46" s="6"/>
      <c r="I46" s="16"/>
      <c r="J46" s="1"/>
      <c r="L46" s="19"/>
      <c r="M46" s="69"/>
      <c r="O46" s="30"/>
      <c r="P46" s="5"/>
    </row>
    <row r="47" spans="1:16" ht="14.1" customHeight="1" outlineLevel="1">
      <c r="A47" s="2">
        <v>8</v>
      </c>
      <c r="C47" s="17" t="s">
        <v>8</v>
      </c>
      <c r="D47" s="6"/>
      <c r="E47" s="16"/>
      <c r="F47" s="6"/>
      <c r="G47" s="16"/>
      <c r="I47" s="16"/>
      <c r="J47" s="19"/>
      <c r="L47" s="19"/>
      <c r="M47" s="69"/>
      <c r="O47" s="30"/>
      <c r="P47" s="5"/>
    </row>
    <row r="48" spans="1:16" ht="14.1" customHeight="1" outlineLevel="1">
      <c r="A48" s="2">
        <v>8</v>
      </c>
      <c r="C48" s="17" t="s">
        <v>9</v>
      </c>
      <c r="D48" s="1"/>
      <c r="E48" s="16"/>
      <c r="F48" s="6"/>
      <c r="G48" s="16"/>
      <c r="H48" s="6"/>
      <c r="I48" s="16"/>
      <c r="J48" s="19"/>
      <c r="L48" s="19"/>
      <c r="M48" s="69"/>
      <c r="O48" s="30"/>
      <c r="P48" s="5"/>
    </row>
    <row r="49" spans="1:18" ht="14.1" customHeight="1" outlineLevel="1">
      <c r="A49" s="2">
        <v>8</v>
      </c>
      <c r="C49" s="17" t="s">
        <v>10</v>
      </c>
      <c r="D49" s="307" t="s">
        <v>78</v>
      </c>
      <c r="E49" s="93" t="s">
        <v>50</v>
      </c>
      <c r="G49" s="92" t="s">
        <v>48</v>
      </c>
      <c r="I49" s="315" t="s">
        <v>81</v>
      </c>
      <c r="J49" s="162" t="s">
        <v>67</v>
      </c>
      <c r="K49" s="6"/>
      <c r="L49" s="6"/>
      <c r="M49" s="94" t="s">
        <v>52</v>
      </c>
    </row>
    <row r="50" spans="1:18" s="7" customFormat="1" ht="14.1" customHeight="1" outlineLevel="2">
      <c r="A50" s="20">
        <v>9</v>
      </c>
      <c r="B50" s="21">
        <v>0</v>
      </c>
      <c r="C50" s="22" t="s">
        <v>2</v>
      </c>
      <c r="D50" s="23" t="s">
        <v>3</v>
      </c>
      <c r="E50" s="24">
        <f>E44+7</f>
        <v>44296</v>
      </c>
      <c r="F50" s="23" t="s">
        <v>13</v>
      </c>
      <c r="G50" s="24">
        <f>E50+1</f>
        <v>44297</v>
      </c>
      <c r="H50" s="23" t="s">
        <v>4</v>
      </c>
      <c r="I50" s="24">
        <f>G50+1</f>
        <v>44298</v>
      </c>
      <c r="J50" s="23" t="s">
        <v>17</v>
      </c>
      <c r="K50" s="24">
        <f>I50+1</f>
        <v>44299</v>
      </c>
      <c r="L50" s="23" t="s">
        <v>6</v>
      </c>
      <c r="M50" s="67">
        <f>K50+1</f>
        <v>44300</v>
      </c>
    </row>
    <row r="51" spans="1:18" s="18" customFormat="1" ht="14.1" customHeight="1" outlineLevel="1">
      <c r="A51" s="44"/>
      <c r="B51" s="45"/>
      <c r="C51" s="46"/>
      <c r="D51" s="47"/>
      <c r="E51" s="48"/>
      <c r="F51" s="47"/>
      <c r="G51" s="48"/>
      <c r="H51" s="47"/>
      <c r="I51" s="48"/>
      <c r="J51" s="47"/>
      <c r="K51" s="48"/>
      <c r="L51" s="47"/>
      <c r="M51" s="68"/>
    </row>
    <row r="52" spans="1:18" ht="14.1" customHeight="1" outlineLevel="1">
      <c r="A52" s="2">
        <v>9</v>
      </c>
      <c r="C52" s="17" t="s">
        <v>7</v>
      </c>
      <c r="D52" s="58"/>
      <c r="E52" s="59"/>
      <c r="F52" s="58"/>
      <c r="G52" s="59"/>
      <c r="H52" s="58"/>
      <c r="I52" s="59"/>
      <c r="J52" s="58"/>
      <c r="K52" s="59"/>
      <c r="L52" s="58"/>
      <c r="M52" s="70"/>
    </row>
    <row r="53" spans="1:18" ht="14.1" customHeight="1" outlineLevel="1">
      <c r="A53" s="2">
        <v>9</v>
      </c>
      <c r="C53" s="17" t="s">
        <v>8</v>
      </c>
      <c r="D53" s="60" t="s">
        <v>18</v>
      </c>
      <c r="E53" s="59"/>
      <c r="F53" s="60" t="s">
        <v>18</v>
      </c>
      <c r="G53" s="59"/>
      <c r="H53" s="60" t="s">
        <v>18</v>
      </c>
      <c r="I53" s="59"/>
      <c r="J53" s="60" t="s">
        <v>18</v>
      </c>
      <c r="K53" s="59"/>
      <c r="L53" s="60" t="s">
        <v>18</v>
      </c>
      <c r="M53" s="70"/>
    </row>
    <row r="54" spans="1:18" ht="14.1" customHeight="1" outlineLevel="1">
      <c r="A54" s="2">
        <v>9</v>
      </c>
      <c r="C54" s="17" t="s">
        <v>9</v>
      </c>
      <c r="D54" s="61"/>
      <c r="E54" s="59"/>
      <c r="F54" s="61"/>
      <c r="G54" s="59"/>
      <c r="H54" s="61"/>
      <c r="I54" s="59"/>
      <c r="J54" s="61"/>
      <c r="K54" s="59"/>
      <c r="L54" s="61"/>
      <c r="M54" s="70"/>
    </row>
    <row r="55" spans="1:18" ht="14.1" customHeight="1" outlineLevel="1">
      <c r="A55" s="2">
        <v>9</v>
      </c>
      <c r="B55" s="91"/>
      <c r="C55" s="103" t="s">
        <v>10</v>
      </c>
      <c r="D55" s="61"/>
      <c r="E55" s="59"/>
      <c r="F55" s="61"/>
      <c r="G55" s="59"/>
      <c r="H55" s="61"/>
      <c r="I55" s="59"/>
      <c r="J55" s="61"/>
      <c r="K55" s="59"/>
      <c r="L55" s="61"/>
      <c r="M55" s="70"/>
    </row>
    <row r="56" spans="1:18" s="7" customFormat="1" ht="14.1" customHeight="1" outlineLevel="2">
      <c r="A56" s="20">
        <v>10</v>
      </c>
      <c r="B56" s="21">
        <v>0</v>
      </c>
      <c r="C56" s="22" t="s">
        <v>2</v>
      </c>
      <c r="D56" s="23" t="s">
        <v>3</v>
      </c>
      <c r="E56" s="24">
        <f>E50+7</f>
        <v>44303</v>
      </c>
      <c r="F56" s="23" t="s">
        <v>13</v>
      </c>
      <c r="G56" s="24">
        <f>E56+1</f>
        <v>44304</v>
      </c>
      <c r="H56" s="23" t="s">
        <v>4</v>
      </c>
      <c r="I56" s="24">
        <f>G56+1</f>
        <v>44305</v>
      </c>
      <c r="J56" s="23" t="s">
        <v>17</v>
      </c>
      <c r="K56" s="24">
        <f>I56+1</f>
        <v>44306</v>
      </c>
      <c r="L56" s="23" t="s">
        <v>6</v>
      </c>
      <c r="M56" s="67">
        <f>K56+1</f>
        <v>44307</v>
      </c>
    </row>
    <row r="57" spans="1:18" s="18" customFormat="1" ht="14.1" customHeight="1" outlineLevel="1">
      <c r="A57" s="44"/>
      <c r="B57" s="45"/>
      <c r="C57" s="46"/>
      <c r="D57" s="47"/>
      <c r="E57" s="48"/>
      <c r="F57" s="47"/>
      <c r="G57" s="48"/>
      <c r="H57" s="47"/>
      <c r="I57" s="48"/>
      <c r="J57" s="47"/>
      <c r="K57" s="48"/>
      <c r="L57" s="47"/>
      <c r="M57" s="68"/>
    </row>
    <row r="58" spans="1:18" ht="14.1" customHeight="1" outlineLevel="1">
      <c r="A58" s="2">
        <v>10</v>
      </c>
      <c r="C58" s="17" t="s">
        <v>7</v>
      </c>
      <c r="D58" s="58"/>
      <c r="E58" s="59"/>
      <c r="F58" s="58"/>
      <c r="G58" s="59"/>
      <c r="H58" s="58"/>
      <c r="I58" s="59"/>
      <c r="J58" s="58"/>
      <c r="K58" s="59"/>
      <c r="L58" s="58"/>
      <c r="M58" s="70"/>
      <c r="O58" s="32"/>
      <c r="P58" s="33"/>
      <c r="Q58" s="32"/>
      <c r="R58" s="32"/>
    </row>
    <row r="59" spans="1:18" ht="14.1" customHeight="1" outlineLevel="1">
      <c r="A59" s="2">
        <v>10</v>
      </c>
      <c r="C59" s="17" t="s">
        <v>8</v>
      </c>
      <c r="D59" s="60" t="s">
        <v>18</v>
      </c>
      <c r="E59" s="59"/>
      <c r="F59" s="60" t="s">
        <v>18</v>
      </c>
      <c r="G59" s="59"/>
      <c r="H59" s="60" t="s">
        <v>18</v>
      </c>
      <c r="I59" s="59"/>
      <c r="J59" s="60" t="s">
        <v>18</v>
      </c>
      <c r="K59" s="59"/>
      <c r="L59" s="60" t="s">
        <v>18</v>
      </c>
      <c r="M59" s="70"/>
      <c r="O59" s="32"/>
      <c r="P59" s="33"/>
      <c r="Q59" s="32"/>
      <c r="R59" s="33"/>
    </row>
    <row r="60" spans="1:18" ht="14.1" customHeight="1" outlineLevel="1">
      <c r="A60" s="2">
        <v>10</v>
      </c>
      <c r="C60" s="17" t="s">
        <v>9</v>
      </c>
      <c r="D60" s="61"/>
      <c r="E60" s="59"/>
      <c r="F60" s="61"/>
      <c r="G60" s="59"/>
      <c r="H60" s="61"/>
      <c r="I60" s="59"/>
      <c r="J60" s="61"/>
      <c r="K60" s="59"/>
      <c r="L60" s="61"/>
      <c r="M60" s="70"/>
      <c r="O60" s="32"/>
      <c r="P60" s="33"/>
      <c r="Q60" s="32"/>
      <c r="R60" s="33"/>
    </row>
    <row r="61" spans="1:18" ht="14.1" customHeight="1" outlineLevel="1">
      <c r="A61" s="2">
        <v>10</v>
      </c>
      <c r="C61" s="17" t="s">
        <v>10</v>
      </c>
      <c r="D61" s="61"/>
      <c r="E61" s="59"/>
      <c r="F61" s="61"/>
      <c r="G61" s="59"/>
      <c r="H61" s="61"/>
      <c r="I61" s="59"/>
      <c r="J61" s="61"/>
      <c r="K61" s="59"/>
      <c r="L61" s="61"/>
      <c r="M61" s="70"/>
      <c r="O61" s="32"/>
      <c r="P61" s="33"/>
      <c r="Q61" s="32"/>
      <c r="R61" s="33"/>
    </row>
    <row r="62" spans="1:18" s="7" customFormat="1" ht="14.1" customHeight="1" outlineLevel="2">
      <c r="A62" s="20">
        <v>0</v>
      </c>
      <c r="B62" s="21">
        <v>9</v>
      </c>
      <c r="C62" s="22" t="s">
        <v>2</v>
      </c>
      <c r="D62" s="23" t="s">
        <v>3</v>
      </c>
      <c r="E62" s="24">
        <f>E56+7</f>
        <v>44310</v>
      </c>
      <c r="F62" s="23" t="s">
        <v>13</v>
      </c>
      <c r="G62" s="24">
        <f>E62+1</f>
        <v>44311</v>
      </c>
      <c r="H62" s="23" t="s">
        <v>4</v>
      </c>
      <c r="I62" s="24">
        <f>G62+1</f>
        <v>44312</v>
      </c>
      <c r="J62" s="23" t="s">
        <v>17</v>
      </c>
      <c r="K62" s="24">
        <f>I62+1</f>
        <v>44313</v>
      </c>
      <c r="L62" s="23" t="s">
        <v>6</v>
      </c>
      <c r="M62" s="67">
        <f>K62+1</f>
        <v>44314</v>
      </c>
    </row>
    <row r="63" spans="1:18" s="18" customFormat="1" ht="14.1" customHeight="1" outlineLevel="1">
      <c r="A63" s="44"/>
      <c r="B63" s="45"/>
      <c r="C63" s="46"/>
      <c r="D63" s="47"/>
      <c r="E63" s="48"/>
      <c r="F63" s="47"/>
      <c r="G63" s="48"/>
      <c r="H63" s="47"/>
      <c r="I63" s="48"/>
      <c r="J63" s="47"/>
      <c r="K63" s="48"/>
      <c r="L63" s="47"/>
      <c r="M63" s="68"/>
    </row>
    <row r="64" spans="1:18" ht="14.1" customHeight="1" outlineLevel="1">
      <c r="A64" s="2">
        <v>0</v>
      </c>
      <c r="C64" s="17" t="s">
        <v>7</v>
      </c>
      <c r="D64" s="1"/>
      <c r="E64" s="16"/>
      <c r="F64" s="6"/>
      <c r="G64" s="16"/>
      <c r="H64" s="6"/>
      <c r="I64" s="16"/>
      <c r="J64" s="1"/>
      <c r="L64" s="19"/>
      <c r="M64" s="69"/>
    </row>
    <row r="65" spans="1:15" ht="14.1" customHeight="1" outlineLevel="1">
      <c r="A65" s="2">
        <v>0</v>
      </c>
      <c r="C65" s="17" t="s">
        <v>8</v>
      </c>
      <c r="D65" s="6"/>
      <c r="E65" s="16"/>
      <c r="F65" s="6"/>
      <c r="G65" s="16"/>
      <c r="I65" s="16"/>
      <c r="J65" s="19"/>
      <c r="L65" s="19"/>
      <c r="M65" s="69"/>
    </row>
    <row r="66" spans="1:15" ht="14.1" customHeight="1" outlineLevel="1">
      <c r="A66" s="2">
        <v>0</v>
      </c>
      <c r="C66" s="17" t="s">
        <v>9</v>
      </c>
      <c r="D66" s="1"/>
      <c r="E66" s="16"/>
      <c r="F66" s="6"/>
      <c r="G66" s="16"/>
      <c r="H66" s="6"/>
      <c r="I66" s="16"/>
      <c r="J66" s="19"/>
      <c r="L66" s="19"/>
      <c r="M66" s="69"/>
    </row>
    <row r="67" spans="1:15" ht="14.1" customHeight="1" outlineLevel="1">
      <c r="A67" s="2">
        <v>0</v>
      </c>
      <c r="C67" s="17" t="s">
        <v>10</v>
      </c>
      <c r="D67" s="307" t="s">
        <v>78</v>
      </c>
      <c r="E67" s="93" t="s">
        <v>50</v>
      </c>
      <c r="G67" s="101" t="s">
        <v>54</v>
      </c>
      <c r="I67" s="315" t="s">
        <v>81</v>
      </c>
      <c r="J67" s="162" t="s">
        <v>67</v>
      </c>
      <c r="K67" s="96" t="s">
        <v>54</v>
      </c>
      <c r="L67" s="97" t="s">
        <v>55</v>
      </c>
    </row>
    <row r="68" spans="1:15" s="7" customFormat="1" ht="14.1" customHeight="1" outlineLevel="2">
      <c r="A68" s="20">
        <v>0</v>
      </c>
      <c r="B68" s="21">
        <v>10</v>
      </c>
      <c r="C68" s="22" t="s">
        <v>2</v>
      </c>
      <c r="D68" s="23" t="s">
        <v>3</v>
      </c>
      <c r="E68" s="24">
        <f>E62+7</f>
        <v>44317</v>
      </c>
      <c r="F68" s="23" t="s">
        <v>13</v>
      </c>
      <c r="G68" s="24">
        <f>E68+1</f>
        <v>44318</v>
      </c>
      <c r="H68" s="23" t="s">
        <v>4</v>
      </c>
      <c r="I68" s="24">
        <f>G68+1</f>
        <v>44319</v>
      </c>
      <c r="J68" s="23" t="s">
        <v>17</v>
      </c>
      <c r="K68" s="24">
        <f>I68+1</f>
        <v>44320</v>
      </c>
      <c r="L68" s="23" t="s">
        <v>6</v>
      </c>
      <c r="M68" s="67">
        <f>K68+1</f>
        <v>44321</v>
      </c>
    </row>
    <row r="69" spans="1:15" s="18" customFormat="1" ht="14.1" customHeight="1" outlineLevel="1">
      <c r="A69" s="44"/>
      <c r="B69" s="45"/>
      <c r="C69" s="46"/>
      <c r="D69" s="47"/>
      <c r="E69" s="48"/>
      <c r="F69" s="47"/>
      <c r="G69" s="48"/>
      <c r="H69" s="47"/>
      <c r="I69" s="48"/>
      <c r="J69" s="47"/>
      <c r="K69" s="48"/>
      <c r="L69" s="47"/>
      <c r="M69" s="68"/>
    </row>
    <row r="70" spans="1:15" ht="14.1" customHeight="1" outlineLevel="1">
      <c r="A70" s="2">
        <v>0</v>
      </c>
      <c r="C70" s="17" t="s">
        <v>7</v>
      </c>
      <c r="D70" s="58"/>
      <c r="E70" s="59"/>
      <c r="F70" s="6"/>
      <c r="G70" s="16"/>
      <c r="H70" s="6"/>
      <c r="I70" s="16"/>
      <c r="J70" s="1"/>
      <c r="L70" s="19"/>
      <c r="M70" s="69"/>
    </row>
    <row r="71" spans="1:15" ht="14.1" customHeight="1" outlineLevel="1">
      <c r="A71" s="2">
        <v>0</v>
      </c>
      <c r="C71" s="17" t="s">
        <v>8</v>
      </c>
      <c r="D71" s="60" t="s">
        <v>18</v>
      </c>
      <c r="E71" s="59"/>
      <c r="F71" s="6"/>
      <c r="G71" s="16"/>
      <c r="I71" s="16"/>
      <c r="J71" s="19"/>
      <c r="L71" s="19"/>
      <c r="M71" s="69"/>
    </row>
    <row r="72" spans="1:15" ht="14.1" customHeight="1" outlineLevel="1">
      <c r="A72" s="2">
        <v>0</v>
      </c>
      <c r="C72" s="17" t="s">
        <v>9</v>
      </c>
      <c r="D72" s="61"/>
      <c r="E72" s="59"/>
      <c r="F72" s="6"/>
      <c r="G72" s="16"/>
      <c r="H72" s="6"/>
      <c r="I72" s="16"/>
      <c r="J72" s="19"/>
      <c r="L72" s="19"/>
      <c r="M72" s="69"/>
    </row>
    <row r="73" spans="1:15" ht="14.1" customHeight="1" outlineLevel="1">
      <c r="A73" s="2">
        <v>0</v>
      </c>
      <c r="C73" s="17" t="s">
        <v>10</v>
      </c>
      <c r="D73" s="61"/>
      <c r="E73" s="59"/>
      <c r="G73" s="96" t="s">
        <v>54</v>
      </c>
      <c r="I73" s="315" t="s">
        <v>81</v>
      </c>
      <c r="J73" s="162" t="s">
        <v>67</v>
      </c>
      <c r="K73" s="96" t="s">
        <v>54</v>
      </c>
      <c r="L73" s="97" t="s">
        <v>55</v>
      </c>
    </row>
    <row r="74" spans="1:15" s="7" customFormat="1" ht="14.1" customHeight="1" outlineLevel="2">
      <c r="A74" s="20">
        <v>11</v>
      </c>
      <c r="B74" s="21">
        <v>11</v>
      </c>
      <c r="C74" s="22" t="s">
        <v>2</v>
      </c>
      <c r="D74" s="23" t="s">
        <v>3</v>
      </c>
      <c r="E74" s="24">
        <f>E68+7</f>
        <v>44324</v>
      </c>
      <c r="F74" s="23" t="s">
        <v>13</v>
      </c>
      <c r="G74" s="24">
        <f>E74+1</f>
        <v>44325</v>
      </c>
      <c r="H74" s="23" t="s">
        <v>4</v>
      </c>
      <c r="I74" s="24">
        <f>G74+1</f>
        <v>44326</v>
      </c>
      <c r="J74" s="23" t="s">
        <v>17</v>
      </c>
      <c r="K74" s="24">
        <f>I74+1</f>
        <v>44327</v>
      </c>
      <c r="L74" s="23" t="s">
        <v>6</v>
      </c>
      <c r="M74" s="67">
        <f>K74+1</f>
        <v>44328</v>
      </c>
    </row>
    <row r="75" spans="1:15" s="18" customFormat="1" ht="14.1" customHeight="1" outlineLevel="1">
      <c r="A75" s="44"/>
      <c r="B75" s="45"/>
      <c r="C75" s="46"/>
      <c r="D75" s="47"/>
      <c r="E75" s="48"/>
      <c r="F75" s="47"/>
      <c r="G75" s="48"/>
      <c r="H75" s="47"/>
      <c r="I75" s="48"/>
      <c r="J75" s="47"/>
      <c r="K75" s="48"/>
      <c r="L75" s="47"/>
      <c r="M75" s="68"/>
    </row>
    <row r="76" spans="1:15" ht="14.1" customHeight="1" outlineLevel="1">
      <c r="A76" s="2">
        <v>11</v>
      </c>
      <c r="C76" s="17" t="s">
        <v>7</v>
      </c>
      <c r="D76" s="6"/>
      <c r="E76" s="16"/>
      <c r="F76" s="6"/>
      <c r="G76" s="16"/>
      <c r="H76" s="6"/>
      <c r="I76" s="16"/>
      <c r="J76" s="1"/>
      <c r="L76" s="1"/>
      <c r="M76" s="71"/>
    </row>
    <row r="77" spans="1:15" ht="14.1" customHeight="1" outlineLevel="1">
      <c r="A77" s="2">
        <v>11</v>
      </c>
      <c r="C77" s="17" t="s">
        <v>8</v>
      </c>
      <c r="D77" s="6"/>
      <c r="E77" s="16"/>
      <c r="F77" s="6"/>
      <c r="G77" s="16"/>
      <c r="I77" s="16"/>
      <c r="J77" s="19"/>
      <c r="L77" s="19"/>
      <c r="M77" s="69"/>
    </row>
    <row r="78" spans="1:15" ht="14.1" customHeight="1" outlineLevel="1">
      <c r="A78" s="2">
        <v>11</v>
      </c>
      <c r="C78" s="17" t="s">
        <v>9</v>
      </c>
      <c r="D78" s="1"/>
      <c r="E78" s="16"/>
      <c r="F78" s="6"/>
      <c r="G78" s="16"/>
      <c r="H78" s="6"/>
      <c r="I78" s="16"/>
      <c r="J78" s="19"/>
      <c r="L78" s="19"/>
      <c r="M78" s="69"/>
      <c r="O78" s="16"/>
    </row>
    <row r="79" spans="1:15" ht="14.1" customHeight="1" outlineLevel="1">
      <c r="A79" s="2">
        <v>11</v>
      </c>
      <c r="C79" s="17" t="s">
        <v>10</v>
      </c>
      <c r="D79" s="95" t="s">
        <v>53</v>
      </c>
      <c r="F79" s="95" t="s">
        <v>53</v>
      </c>
      <c r="G79" s="308" t="s">
        <v>56</v>
      </c>
      <c r="H79" s="308" t="s">
        <v>56</v>
      </c>
      <c r="I79" s="315" t="s">
        <v>81</v>
      </c>
      <c r="J79" s="162" t="s">
        <v>67</v>
      </c>
      <c r="L79" s="97" t="s">
        <v>55</v>
      </c>
    </row>
    <row r="80" spans="1:15" s="7" customFormat="1" ht="14.1" customHeight="1" outlineLevel="2">
      <c r="A80" s="20">
        <v>12</v>
      </c>
      <c r="B80" s="21">
        <v>12</v>
      </c>
      <c r="C80" s="22" t="s">
        <v>2</v>
      </c>
      <c r="D80" s="23" t="s">
        <v>3</v>
      </c>
      <c r="E80" s="24">
        <f>E74+7</f>
        <v>44331</v>
      </c>
      <c r="F80" s="23" t="s">
        <v>13</v>
      </c>
      <c r="G80" s="24">
        <f>E80+1</f>
        <v>44332</v>
      </c>
      <c r="H80" s="23" t="s">
        <v>4</v>
      </c>
      <c r="I80" s="24">
        <f>G80+1</f>
        <v>44333</v>
      </c>
      <c r="J80" s="23" t="s">
        <v>17</v>
      </c>
      <c r="K80" s="24">
        <f>I80+1</f>
        <v>44334</v>
      </c>
      <c r="L80" s="23" t="s">
        <v>6</v>
      </c>
      <c r="M80" s="67">
        <f>K80+1</f>
        <v>44335</v>
      </c>
    </row>
    <row r="81" spans="1:13" s="18" customFormat="1" ht="14.1" customHeight="1" outlineLevel="1">
      <c r="A81" s="44"/>
      <c r="B81" s="45"/>
      <c r="C81" s="46"/>
      <c r="D81" s="47"/>
      <c r="E81" s="48"/>
      <c r="F81" s="47"/>
      <c r="G81" s="48"/>
      <c r="H81" s="47"/>
      <c r="I81" s="48"/>
      <c r="J81" s="47"/>
      <c r="K81" s="48"/>
      <c r="L81" s="47"/>
      <c r="M81" s="68"/>
    </row>
    <row r="82" spans="1:13" ht="14.1" customHeight="1" outlineLevel="1">
      <c r="A82" s="2">
        <v>12</v>
      </c>
      <c r="C82" s="17" t="s">
        <v>7</v>
      </c>
      <c r="D82" s="6"/>
      <c r="E82" s="16"/>
      <c r="F82" s="6"/>
      <c r="H82" s="6"/>
      <c r="I82" s="16"/>
      <c r="J82" s="1"/>
      <c r="L82" s="1"/>
      <c r="M82" s="71"/>
    </row>
    <row r="83" spans="1:13" ht="14.1" customHeight="1" outlineLevel="1">
      <c r="A83" s="2">
        <v>12</v>
      </c>
      <c r="C83" s="17" t="s">
        <v>8</v>
      </c>
      <c r="D83" s="6"/>
      <c r="E83" s="16"/>
      <c r="F83" s="6"/>
      <c r="G83" s="16"/>
      <c r="I83" s="16"/>
      <c r="J83" s="19"/>
      <c r="L83" s="19"/>
      <c r="M83" s="69"/>
    </row>
    <row r="84" spans="1:13" ht="14.1" customHeight="1" outlineLevel="1">
      <c r="A84" s="2">
        <v>12</v>
      </c>
      <c r="C84" s="17" t="s">
        <v>9</v>
      </c>
      <c r="D84" s="1"/>
      <c r="E84" s="16"/>
      <c r="F84" s="6"/>
      <c r="G84" s="16"/>
      <c r="H84" s="6"/>
      <c r="I84" s="16"/>
      <c r="J84" s="19"/>
      <c r="L84" s="19"/>
      <c r="M84" s="69"/>
    </row>
    <row r="85" spans="1:13" ht="14.1" customHeight="1" outlineLevel="1">
      <c r="A85" s="2">
        <v>12</v>
      </c>
      <c r="C85" s="17" t="s">
        <v>10</v>
      </c>
      <c r="D85" s="95" t="s">
        <v>53</v>
      </c>
      <c r="E85" s="308" t="s">
        <v>56</v>
      </c>
      <c r="F85" s="95" t="s">
        <v>53</v>
      </c>
      <c r="G85" s="308" t="s">
        <v>56</v>
      </c>
      <c r="I85" s="315" t="s">
        <v>81</v>
      </c>
      <c r="J85" s="162" t="s">
        <v>67</v>
      </c>
      <c r="K85" s="96" t="s">
        <v>54</v>
      </c>
      <c r="L85" s="97" t="s">
        <v>55</v>
      </c>
      <c r="M85" s="69"/>
    </row>
    <row r="86" spans="1:13" s="7" customFormat="1" ht="14.1" customHeight="1" outlineLevel="2">
      <c r="A86" s="20">
        <v>13</v>
      </c>
      <c r="B86" s="21">
        <v>13</v>
      </c>
      <c r="C86" s="22" t="s">
        <v>2</v>
      </c>
      <c r="D86" s="23" t="s">
        <v>3</v>
      </c>
      <c r="E86" s="24">
        <f>E80+7</f>
        <v>44338</v>
      </c>
      <c r="F86" s="23" t="s">
        <v>13</v>
      </c>
      <c r="G86" s="24">
        <f>E86+1</f>
        <v>44339</v>
      </c>
      <c r="H86" s="23" t="s">
        <v>4</v>
      </c>
      <c r="I86" s="24">
        <f>G86+1</f>
        <v>44340</v>
      </c>
      <c r="J86" s="23" t="s">
        <v>17</v>
      </c>
      <c r="K86" s="24">
        <f>I86+1</f>
        <v>44341</v>
      </c>
      <c r="L86" s="23" t="s">
        <v>6</v>
      </c>
      <c r="M86" s="67">
        <f>K86+1</f>
        <v>44342</v>
      </c>
    </row>
    <row r="87" spans="1:13" s="18" customFormat="1" ht="14.1" customHeight="1" outlineLevel="1">
      <c r="A87" s="44"/>
      <c r="B87" s="45"/>
      <c r="C87" s="46"/>
      <c r="D87" s="47"/>
      <c r="E87" s="48"/>
      <c r="F87" s="47"/>
      <c r="G87" s="48"/>
      <c r="H87" s="47"/>
      <c r="I87" s="48"/>
      <c r="J87" s="47"/>
      <c r="K87" s="48"/>
      <c r="L87" s="47"/>
      <c r="M87" s="68"/>
    </row>
    <row r="88" spans="1:13" ht="14.1" customHeight="1" outlineLevel="1">
      <c r="A88" s="2">
        <v>13</v>
      </c>
      <c r="C88" s="17" t="s">
        <v>7</v>
      </c>
      <c r="F88" s="6"/>
      <c r="H88" s="6"/>
      <c r="I88" s="16"/>
      <c r="J88" s="1"/>
      <c r="L88" s="1"/>
      <c r="M88" s="71"/>
    </row>
    <row r="89" spans="1:13" ht="14.1" customHeight="1" outlineLevel="1">
      <c r="A89" s="2">
        <v>13</v>
      </c>
      <c r="C89" s="17" t="s">
        <v>8</v>
      </c>
      <c r="F89" s="6"/>
      <c r="G89" s="16"/>
      <c r="I89" s="16"/>
      <c r="J89" s="19"/>
      <c r="L89" s="19"/>
      <c r="M89" s="69"/>
    </row>
    <row r="90" spans="1:13" ht="14.1" customHeight="1" outlineLevel="1">
      <c r="A90" s="2">
        <v>13</v>
      </c>
      <c r="C90" s="17" t="s">
        <v>9</v>
      </c>
      <c r="F90" s="6"/>
      <c r="G90" s="16"/>
      <c r="H90" s="6"/>
      <c r="I90" s="16"/>
      <c r="J90" s="19"/>
      <c r="L90" s="19"/>
      <c r="M90" s="69"/>
    </row>
    <row r="91" spans="1:13" ht="14.1" customHeight="1" outlineLevel="1">
      <c r="A91" s="2">
        <v>13</v>
      </c>
      <c r="C91" s="17" t="s">
        <v>10</v>
      </c>
      <c r="D91" s="95" t="s">
        <v>53</v>
      </c>
      <c r="E91" s="308" t="s">
        <v>56</v>
      </c>
      <c r="F91" s="95" t="s">
        <v>53</v>
      </c>
      <c r="G91" s="308" t="s">
        <v>56</v>
      </c>
      <c r="I91" s="315" t="s">
        <v>81</v>
      </c>
      <c r="J91" s="162" t="s">
        <v>67</v>
      </c>
      <c r="K91" s="96" t="s">
        <v>54</v>
      </c>
      <c r="L91" s="97" t="s">
        <v>55</v>
      </c>
      <c r="M91" s="69"/>
    </row>
    <row r="92" spans="1:13" s="7" customFormat="1" ht="14.1" customHeight="1" outlineLevel="2">
      <c r="A92" s="20">
        <v>14</v>
      </c>
      <c r="B92" s="21">
        <v>14</v>
      </c>
      <c r="C92" s="22" t="s">
        <v>2</v>
      </c>
      <c r="D92" s="23" t="s">
        <v>3</v>
      </c>
      <c r="E92" s="24">
        <f>E86+7</f>
        <v>44345</v>
      </c>
      <c r="F92" s="23" t="s">
        <v>13</v>
      </c>
      <c r="G92" s="24">
        <f>E92+1</f>
        <v>44346</v>
      </c>
      <c r="H92" s="23" t="s">
        <v>4</v>
      </c>
      <c r="I92" s="24">
        <f>G92+1</f>
        <v>44347</v>
      </c>
      <c r="J92" s="23" t="s">
        <v>17</v>
      </c>
      <c r="K92" s="24">
        <f>I92+1</f>
        <v>44348</v>
      </c>
      <c r="L92" s="23" t="s">
        <v>6</v>
      </c>
      <c r="M92" s="67">
        <f>K92+1</f>
        <v>44349</v>
      </c>
    </row>
    <row r="93" spans="1:13" s="18" customFormat="1" ht="14.1" customHeight="1" outlineLevel="1">
      <c r="A93" s="44"/>
      <c r="B93" s="45"/>
      <c r="C93" s="46"/>
      <c r="D93" s="47"/>
      <c r="E93" s="48"/>
      <c r="F93" s="47"/>
      <c r="G93" s="48"/>
      <c r="H93" s="47"/>
      <c r="I93" s="48"/>
      <c r="J93" s="47"/>
      <c r="K93" s="48"/>
      <c r="L93" s="47"/>
      <c r="M93" s="68"/>
    </row>
    <row r="94" spans="1:13" ht="14.1" customHeight="1" outlineLevel="1">
      <c r="A94" s="2">
        <v>14</v>
      </c>
      <c r="C94" s="17" t="s">
        <v>7</v>
      </c>
      <c r="F94" s="6"/>
      <c r="G94" s="16"/>
      <c r="H94" s="6"/>
      <c r="I94" s="16"/>
      <c r="L94" s="19"/>
      <c r="M94" s="71"/>
    </row>
    <row r="95" spans="1:13" ht="14.1" customHeight="1" outlineLevel="1">
      <c r="A95" s="2">
        <v>14</v>
      </c>
      <c r="C95" s="17" t="s">
        <v>8</v>
      </c>
      <c r="F95" s="6"/>
      <c r="G95" s="16"/>
      <c r="H95" s="6"/>
      <c r="I95" s="16"/>
      <c r="J95" s="19"/>
      <c r="L95" s="19"/>
      <c r="M95" s="69"/>
    </row>
    <row r="96" spans="1:13" ht="14.1" customHeight="1" outlineLevel="1">
      <c r="A96" s="2">
        <v>14</v>
      </c>
      <c r="C96" s="17" t="s">
        <v>9</v>
      </c>
      <c r="F96" s="6"/>
      <c r="G96" s="16"/>
      <c r="H96" s="6"/>
      <c r="I96" s="16"/>
      <c r="J96" s="19"/>
      <c r="L96" s="19"/>
      <c r="M96" s="69"/>
    </row>
    <row r="97" spans="1:13" ht="14.1" customHeight="1" outlineLevel="1">
      <c r="A97" s="2">
        <v>14</v>
      </c>
      <c r="C97" s="17" t="s">
        <v>10</v>
      </c>
      <c r="D97" s="95" t="s">
        <v>53</v>
      </c>
      <c r="E97" s="308" t="s">
        <v>56</v>
      </c>
      <c r="F97" s="95" t="s">
        <v>53</v>
      </c>
      <c r="G97" s="308" t="s">
        <v>56</v>
      </c>
      <c r="I97" s="315" t="s">
        <v>81</v>
      </c>
      <c r="J97" s="162" t="s">
        <v>67</v>
      </c>
      <c r="K97" s="96" t="s">
        <v>54</v>
      </c>
      <c r="L97" s="97" t="s">
        <v>55</v>
      </c>
      <c r="M97" s="69"/>
    </row>
    <row r="98" spans="1:13" s="7" customFormat="1" ht="14.1" customHeight="1" outlineLevel="2">
      <c r="A98" s="20">
        <v>15</v>
      </c>
      <c r="B98" s="21">
        <v>15</v>
      </c>
      <c r="C98" s="22" t="s">
        <v>2</v>
      </c>
      <c r="D98" s="23" t="s">
        <v>3</v>
      </c>
      <c r="E98" s="24">
        <f>E92+7</f>
        <v>44352</v>
      </c>
      <c r="F98" s="23" t="s">
        <v>13</v>
      </c>
      <c r="G98" s="24">
        <f>E98+1</f>
        <v>44353</v>
      </c>
      <c r="H98" s="23" t="s">
        <v>4</v>
      </c>
      <c r="I98" s="24">
        <f>G98+1</f>
        <v>44354</v>
      </c>
      <c r="J98" s="23" t="s">
        <v>17</v>
      </c>
      <c r="K98" s="24">
        <f>I98+1</f>
        <v>44355</v>
      </c>
      <c r="L98" s="23" t="s">
        <v>6</v>
      </c>
      <c r="M98" s="67">
        <f>K98+1</f>
        <v>44356</v>
      </c>
    </row>
    <row r="99" spans="1:13" s="18" customFormat="1" ht="14.1" customHeight="1" outlineLevel="1">
      <c r="A99" s="44"/>
      <c r="B99" s="45"/>
      <c r="C99" s="46"/>
      <c r="D99" s="47"/>
      <c r="E99" s="48"/>
      <c r="F99" s="47"/>
      <c r="G99" s="48"/>
      <c r="H99" s="47"/>
      <c r="I99" s="48"/>
      <c r="J99" s="47"/>
      <c r="K99" s="48"/>
      <c r="L99" s="47"/>
      <c r="M99" s="68"/>
    </row>
    <row r="100" spans="1:13" ht="14.1" customHeight="1" outlineLevel="1">
      <c r="A100" s="2">
        <v>15</v>
      </c>
      <c r="C100" s="17" t="s">
        <v>7</v>
      </c>
      <c r="D100" s="58"/>
      <c r="E100" s="59"/>
      <c r="F100" s="6"/>
      <c r="G100" s="16"/>
      <c r="H100" s="6"/>
      <c r="I100" s="16"/>
      <c r="J100" s="6"/>
      <c r="L100" s="6"/>
      <c r="M100" s="69"/>
    </row>
    <row r="101" spans="1:13" ht="14.1" customHeight="1" outlineLevel="1">
      <c r="A101" s="2">
        <v>15</v>
      </c>
      <c r="C101" s="17" t="s">
        <v>8</v>
      </c>
      <c r="D101" s="60" t="s">
        <v>18</v>
      </c>
      <c r="E101" s="59"/>
      <c r="F101" s="6"/>
      <c r="G101" s="16"/>
      <c r="H101" s="6"/>
      <c r="I101" s="16"/>
      <c r="J101" s="19"/>
      <c r="L101" s="19"/>
      <c r="M101" s="69"/>
    </row>
    <row r="102" spans="1:13" ht="14.1" customHeight="1" outlineLevel="1">
      <c r="A102" s="2">
        <v>15</v>
      </c>
      <c r="C102" s="17" t="s">
        <v>9</v>
      </c>
      <c r="D102" s="61"/>
      <c r="E102" s="59"/>
      <c r="F102" s="6"/>
      <c r="G102" s="16"/>
      <c r="H102" s="6"/>
      <c r="I102" s="16"/>
      <c r="J102" s="19"/>
      <c r="L102" s="19"/>
      <c r="M102" s="69"/>
    </row>
    <row r="103" spans="1:13" ht="14.1" customHeight="1" outlineLevel="1">
      <c r="A103" s="2">
        <v>15</v>
      </c>
      <c r="C103" s="3" t="s">
        <v>10</v>
      </c>
      <c r="D103" s="366"/>
      <c r="E103" s="367"/>
      <c r="F103" s="97" t="s">
        <v>55</v>
      </c>
      <c r="G103" s="99"/>
      <c r="H103" s="98"/>
      <c r="I103" s="368" t="s">
        <v>81</v>
      </c>
      <c r="J103" s="162" t="s">
        <v>67</v>
      </c>
      <c r="K103" s="101" t="s">
        <v>54</v>
      </c>
      <c r="L103" s="97" t="s">
        <v>55</v>
      </c>
      <c r="M103" s="57"/>
    </row>
    <row r="104" spans="1:13" s="8" customFormat="1" ht="14.1" customHeight="1" outlineLevel="1">
      <c r="D104" s="34"/>
      <c r="E104" s="34"/>
      <c r="F104" s="36"/>
      <c r="G104" s="34"/>
      <c r="H104" s="36"/>
      <c r="I104" s="34"/>
      <c r="J104" s="36"/>
      <c r="K104" s="34"/>
      <c r="L104" s="36"/>
      <c r="M104" s="86"/>
    </row>
    <row r="105" spans="1:13" ht="14.1" customHeight="1" outlineLevel="1">
      <c r="B105" s="2"/>
      <c r="C105" s="2"/>
      <c r="D105" s="18"/>
      <c r="G105" s="29"/>
      <c r="I105" s="17"/>
      <c r="M105" s="69"/>
    </row>
    <row r="106" spans="1:13" ht="14.1" customHeight="1" outlineLevel="1">
      <c r="B106" s="2"/>
      <c r="C106" s="2"/>
      <c r="D106" s="376" t="s">
        <v>53</v>
      </c>
      <c r="E106" s="309">
        <f>COUNTIF(D4:M103, "ΠαθΣπΣτ")</f>
        <v>8</v>
      </c>
      <c r="F106" s="310">
        <v>16</v>
      </c>
      <c r="G106" s="311" t="s">
        <v>72</v>
      </c>
      <c r="H106" s="32"/>
      <c r="I106" s="56"/>
      <c r="J106" s="32"/>
      <c r="M106" s="69"/>
    </row>
    <row r="107" spans="1:13" ht="14.1" customHeight="1" outlineLevel="1">
      <c r="B107" s="2"/>
      <c r="C107" s="2"/>
      <c r="D107" s="377" t="s">
        <v>56</v>
      </c>
      <c r="E107" s="309">
        <f>COUNTIF(D4:M104, "Επ.Παιδ")</f>
        <v>8</v>
      </c>
      <c r="F107" s="310">
        <v>16</v>
      </c>
      <c r="G107" s="311" t="s">
        <v>72</v>
      </c>
    </row>
    <row r="108" spans="1:13" ht="14.1" customHeight="1" outlineLevel="1">
      <c r="B108" s="2"/>
      <c r="C108" s="2"/>
      <c r="D108" s="378" t="s">
        <v>54</v>
      </c>
      <c r="E108" s="309">
        <f>COUNTIF(D4:M103, "Παιδ.Αιμ")</f>
        <v>8</v>
      </c>
      <c r="F108" s="310">
        <v>16</v>
      </c>
      <c r="G108" s="311" t="s">
        <v>72</v>
      </c>
      <c r="H108" s="56"/>
      <c r="I108" s="32"/>
      <c r="J108" s="32"/>
      <c r="K108" s="2"/>
      <c r="M108" s="2"/>
    </row>
    <row r="109" spans="1:13" ht="14.1" customHeight="1" outlineLevel="1">
      <c r="B109" s="2"/>
      <c r="C109" s="2"/>
      <c r="D109" s="379" t="s">
        <v>55</v>
      </c>
      <c r="E109" s="309">
        <f>COUNTIF(D4:M103, "Νεογνολ")</f>
        <v>8</v>
      </c>
      <c r="F109" s="310">
        <v>16</v>
      </c>
      <c r="G109" s="311" t="s">
        <v>72</v>
      </c>
      <c r="H109" s="3"/>
      <c r="I109" s="2"/>
      <c r="K109" s="2"/>
      <c r="M109" s="2"/>
    </row>
    <row r="110" spans="1:13" ht="14.1" customHeight="1" outlineLevel="1">
      <c r="C110" s="1"/>
      <c r="D110" s="380" t="s">
        <v>48</v>
      </c>
      <c r="E110" s="309">
        <f>COUNTIF(D4:M103, "ΕπΑκτιν")</f>
        <v>8</v>
      </c>
      <c r="F110" s="310">
        <v>16</v>
      </c>
      <c r="G110" s="369" t="s">
        <v>72</v>
      </c>
      <c r="I110" s="2"/>
      <c r="K110" s="2"/>
      <c r="M110" s="2"/>
    </row>
    <row r="111" spans="1:13" ht="14.1" customHeight="1" outlineLevel="1">
      <c r="C111" s="1"/>
      <c r="D111" s="381" t="s">
        <v>49</v>
      </c>
      <c r="E111" s="309">
        <f>COUNTIF(D4:M103, "Αθλ.Κακ")</f>
        <v>0</v>
      </c>
      <c r="F111" s="310">
        <v>16</v>
      </c>
      <c r="G111" s="369" t="s">
        <v>93</v>
      </c>
      <c r="I111" s="2"/>
      <c r="K111" s="2"/>
      <c r="M111" s="2"/>
    </row>
    <row r="112" spans="1:13" ht="14.1" customHeight="1" outlineLevel="1">
      <c r="C112" s="1"/>
      <c r="D112" s="382" t="s">
        <v>50</v>
      </c>
      <c r="E112" s="309">
        <f>COUNTIF(D4:M103, "ΟικΠρογρ")</f>
        <v>8</v>
      </c>
      <c r="F112" s="310">
        <v>16</v>
      </c>
      <c r="G112" s="369" t="s">
        <v>72</v>
      </c>
      <c r="H112" s="370"/>
      <c r="I112" s="370"/>
      <c r="J112" s="370"/>
      <c r="K112" s="370"/>
      <c r="L112" s="370"/>
      <c r="M112" s="370"/>
    </row>
    <row r="113" spans="2:13" ht="14.1" customHeight="1" outlineLevel="1">
      <c r="B113" s="49"/>
      <c r="C113" s="1"/>
      <c r="D113" s="383" t="s">
        <v>51</v>
      </c>
      <c r="E113" s="309">
        <f>COUNTIF(D4:M103, "ΕΦΠΛ")</f>
        <v>0</v>
      </c>
      <c r="F113" s="310">
        <v>16</v>
      </c>
      <c r="G113" s="369" t="s">
        <v>72</v>
      </c>
      <c r="H113" s="370"/>
      <c r="I113" s="370"/>
      <c r="J113" s="370"/>
      <c r="K113" s="370"/>
      <c r="L113" s="370"/>
      <c r="M113" s="370"/>
    </row>
    <row r="114" spans="2:13" ht="14.1" customHeight="1">
      <c r="C114" s="1"/>
      <c r="D114" s="384" t="s">
        <v>52</v>
      </c>
      <c r="E114" s="309">
        <f>COUNTIF(D4:M103, "Κλ.Διε.ΚλΠρ")</f>
        <v>8</v>
      </c>
      <c r="F114" s="310">
        <v>16</v>
      </c>
      <c r="G114" s="369" t="s">
        <v>72</v>
      </c>
    </row>
    <row r="115" spans="2:13" ht="14.1" customHeight="1">
      <c r="C115" s="1"/>
      <c r="D115" s="363" t="s">
        <v>67</v>
      </c>
      <c r="E115" s="309">
        <f>COUNTIF(D3:M103, "ΚλινΑλκοολ")</f>
        <v>8</v>
      </c>
      <c r="F115" s="310">
        <v>16</v>
      </c>
      <c r="G115" s="369" t="s">
        <v>94</v>
      </c>
    </row>
    <row r="116" spans="2:13" ht="14.1" customHeight="1">
      <c r="C116" s="1"/>
      <c r="D116" s="364" t="s">
        <v>66</v>
      </c>
      <c r="E116" s="309">
        <f>COUNTIF(D3:M103, "ΨυχΠαιδ")</f>
        <v>0</v>
      </c>
      <c r="F116" s="310">
        <v>16</v>
      </c>
      <c r="G116" s="369" t="s">
        <v>93</v>
      </c>
    </row>
    <row r="117" spans="2:13" ht="14.1" customHeight="1">
      <c r="C117" s="1"/>
      <c r="D117" s="365" t="s">
        <v>78</v>
      </c>
      <c r="E117" s="309">
        <f>COUNTIF(D4:M104, "Τροπικη")</f>
        <v>8</v>
      </c>
      <c r="F117" s="310">
        <v>16</v>
      </c>
      <c r="G117" s="371" t="s">
        <v>72</v>
      </c>
    </row>
    <row r="118" spans="2:13" ht="14.1" customHeight="1">
      <c r="C118" s="1"/>
      <c r="D118" s="385" t="s">
        <v>81</v>
      </c>
      <c r="E118" s="309">
        <f>COUNTIF(D5:M105, "Παιδοπν")</f>
        <v>8</v>
      </c>
      <c r="F118" s="310">
        <v>16</v>
      </c>
      <c r="G118" s="4" t="s">
        <v>72</v>
      </c>
    </row>
    <row r="119" spans="2:13" ht="14.1" customHeight="1">
      <c r="C119" s="1"/>
      <c r="D119" s="386" t="s">
        <v>88</v>
      </c>
      <c r="E119" s="309">
        <f>COUNTIF(D6:M106, "ΝεφρΛειτ")</f>
        <v>0</v>
      </c>
      <c r="F119" s="310">
        <v>16</v>
      </c>
      <c r="G119" s="369" t="s">
        <v>93</v>
      </c>
    </row>
  </sheetData>
  <autoFilter ref="A1:M103"/>
  <pageMargins left="0.6692913385826772" right="0.55118110236220474" top="1.1811023622047245" bottom="1.0236220472440944" header="0.59055118110236227" footer="0.59055118110236227"/>
  <pageSetup paperSize="9" scale="93" fitToHeight="2" orientation="portrait" horizontalDpi="4294967295" verticalDpi="300" r:id="rId1"/>
  <headerFooter alignWithMargins="0">
    <oddHeader>&amp;R&amp;"Calibri,Κανονικά"10ο Εξάμηνο</oddHeader>
    <oddFooter>&amp;R&amp;"Arial,Regular" &amp;P / &amp;N</oddFooter>
  </headerFooter>
  <rowBreaks count="2" manualBreakCount="2">
    <brk id="55" min="1" max="12" man="1"/>
    <brk id="105" min="1" max="12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 transitionEvaluation="1"/>
  <dimension ref="A1:R115"/>
  <sheetViews>
    <sheetView view="pageBreakPreview" zoomScaleNormal="90" workbookViewId="0">
      <pane xSplit="3" ySplit="1" topLeftCell="D23" activePane="bottomRight" state="frozenSplit"/>
      <selection activeCell="N89" sqref="N89"/>
      <selection pane="topRight" activeCell="N89" sqref="N89"/>
      <selection pane="bottomLeft" activeCell="N89" sqref="N89"/>
      <selection pane="bottomRight" activeCell="N90" sqref="N90"/>
    </sheetView>
  </sheetViews>
  <sheetFormatPr defaultColWidth="8.625" defaultRowHeight="14.1" customHeight="1" outlineLevelRow="2"/>
  <cols>
    <col min="1" max="1" width="2.625" style="2" hidden="1" customWidth="1"/>
    <col min="2" max="2" width="2.625" style="12" customWidth="1"/>
    <col min="3" max="3" width="5" style="5" customWidth="1"/>
    <col min="4" max="4" width="8.625" style="2" customWidth="1"/>
    <col min="5" max="5" width="6.625" style="4" customWidth="1"/>
    <col min="6" max="6" width="8.625" style="2" customWidth="1"/>
    <col min="7" max="7" width="8.125" style="4" customWidth="1"/>
    <col min="8" max="8" width="8.625" style="2" customWidth="1"/>
    <col min="9" max="9" width="6.625" style="4" customWidth="1"/>
    <col min="10" max="10" width="8.625" style="2" customWidth="1"/>
    <col min="11" max="11" width="6.625" style="4" customWidth="1"/>
    <col min="12" max="12" width="8.625" style="2" customWidth="1"/>
    <col min="13" max="13" width="6.625" style="4" customWidth="1"/>
    <col min="14" max="16384" width="8.625" style="2"/>
  </cols>
  <sheetData>
    <row r="1" spans="1:16" s="10" customFormat="1" ht="14.1" customHeight="1">
      <c r="A1" s="11" t="s">
        <v>0</v>
      </c>
      <c r="B1" s="13" t="s">
        <v>1</v>
      </c>
      <c r="C1" s="9" t="s">
        <v>19</v>
      </c>
      <c r="D1" s="14" t="s">
        <v>11</v>
      </c>
      <c r="E1" s="15" t="s">
        <v>3</v>
      </c>
      <c r="F1" s="14" t="s">
        <v>12</v>
      </c>
      <c r="G1" s="15" t="s">
        <v>13</v>
      </c>
      <c r="H1" s="14" t="s">
        <v>14</v>
      </c>
      <c r="I1" s="15" t="s">
        <v>4</v>
      </c>
      <c r="J1" s="14" t="s">
        <v>15</v>
      </c>
      <c r="K1" s="15" t="s">
        <v>5</v>
      </c>
      <c r="L1" s="14" t="s">
        <v>16</v>
      </c>
      <c r="M1" s="15" t="s">
        <v>6</v>
      </c>
    </row>
    <row r="2" spans="1:16" s="7" customFormat="1" ht="14.1" customHeight="1" outlineLevel="2">
      <c r="A2" s="20">
        <v>1</v>
      </c>
      <c r="B2" s="21">
        <v>1</v>
      </c>
      <c r="C2" s="22" t="s">
        <v>2</v>
      </c>
      <c r="D2" s="23" t="s">
        <v>3</v>
      </c>
      <c r="E2" s="24">
        <v>44240</v>
      </c>
      <c r="F2" s="23" t="s">
        <v>13</v>
      </c>
      <c r="G2" s="24">
        <f>E2+1</f>
        <v>44241</v>
      </c>
      <c r="H2" s="23" t="s">
        <v>4</v>
      </c>
      <c r="I2" s="24">
        <f>G2+1</f>
        <v>44242</v>
      </c>
      <c r="J2" s="23" t="s">
        <v>17</v>
      </c>
      <c r="K2" s="24">
        <f>I2+1</f>
        <v>44243</v>
      </c>
      <c r="L2" s="23" t="s">
        <v>6</v>
      </c>
      <c r="M2" s="67">
        <f>K2+1</f>
        <v>44244</v>
      </c>
    </row>
    <row r="3" spans="1:16" s="18" customFormat="1" ht="14.1" customHeight="1" outlineLevel="1">
      <c r="A3" s="44"/>
      <c r="B3" s="45"/>
      <c r="C3" s="46"/>
      <c r="D3" s="47"/>
      <c r="E3" s="48"/>
      <c r="F3" s="47"/>
      <c r="G3" s="48"/>
      <c r="H3" s="47"/>
      <c r="I3" s="48"/>
      <c r="K3" s="48"/>
      <c r="L3" s="47"/>
      <c r="M3" s="68"/>
    </row>
    <row r="4" spans="1:16" ht="14.1" customHeight="1" outlineLevel="1">
      <c r="A4" s="2">
        <v>1</v>
      </c>
      <c r="C4" s="17" t="s">
        <v>7</v>
      </c>
      <c r="F4" s="6"/>
      <c r="G4" s="16"/>
      <c r="H4" s="6"/>
      <c r="I4" s="16"/>
      <c r="J4" s="1"/>
      <c r="L4" s="3"/>
      <c r="M4" s="69"/>
    </row>
    <row r="5" spans="1:16" ht="14.1" customHeight="1" outlineLevel="1">
      <c r="A5" s="2">
        <v>1</v>
      </c>
      <c r="C5" s="17" t="s">
        <v>8</v>
      </c>
      <c r="F5" s="6"/>
      <c r="G5" s="16"/>
      <c r="I5" s="16"/>
      <c r="J5" s="3"/>
      <c r="L5" s="3"/>
      <c r="M5" s="69"/>
    </row>
    <row r="6" spans="1:16" ht="14.1" customHeight="1" outlineLevel="1">
      <c r="A6" s="2">
        <v>1</v>
      </c>
      <c r="C6" s="17" t="s">
        <v>9</v>
      </c>
      <c r="F6" s="6"/>
      <c r="G6" s="16"/>
      <c r="H6" s="6"/>
      <c r="I6" s="16"/>
      <c r="J6" s="3"/>
      <c r="L6" s="3"/>
      <c r="M6" s="69"/>
    </row>
    <row r="7" spans="1:16" ht="14.1" customHeight="1" outlineLevel="1">
      <c r="A7" s="2">
        <v>1</v>
      </c>
      <c r="C7" s="17" t="s">
        <v>10</v>
      </c>
      <c r="D7" s="98"/>
      <c r="E7" s="99"/>
      <c r="G7" s="16"/>
      <c r="H7" s="1"/>
      <c r="I7" s="5"/>
      <c r="J7" s="373" t="s">
        <v>90</v>
      </c>
      <c r="L7" s="3"/>
      <c r="M7" s="69"/>
    </row>
    <row r="8" spans="1:16" s="7" customFormat="1" ht="14.1" customHeight="1" outlineLevel="2">
      <c r="A8" s="20">
        <v>2</v>
      </c>
      <c r="B8" s="21">
        <v>2</v>
      </c>
      <c r="C8" s="22" t="s">
        <v>2</v>
      </c>
      <c r="D8" s="23" t="s">
        <v>3</v>
      </c>
      <c r="E8" s="24">
        <f>E2+7</f>
        <v>44247</v>
      </c>
      <c r="F8" s="23" t="s">
        <v>13</v>
      </c>
      <c r="G8" s="24">
        <f>E8+1</f>
        <v>44248</v>
      </c>
      <c r="H8" s="23" t="s">
        <v>4</v>
      </c>
      <c r="I8" s="24">
        <f>G8+1</f>
        <v>44249</v>
      </c>
      <c r="J8" s="23" t="s">
        <v>17</v>
      </c>
      <c r="K8" s="24">
        <f>I8+1</f>
        <v>44250</v>
      </c>
      <c r="L8" s="23" t="s">
        <v>6</v>
      </c>
      <c r="M8" s="67">
        <f>K8+1</f>
        <v>44251</v>
      </c>
    </row>
    <row r="9" spans="1:16" s="18" customFormat="1" ht="14.1" customHeight="1" outlineLevel="1">
      <c r="A9" s="44"/>
      <c r="B9" s="45"/>
      <c r="C9" s="46"/>
      <c r="D9" s="47"/>
      <c r="E9" s="48"/>
      <c r="F9" s="47"/>
      <c r="G9" s="48"/>
      <c r="H9" s="47"/>
      <c r="I9" s="48"/>
      <c r="J9" s="47"/>
      <c r="K9" s="48"/>
      <c r="L9" s="47"/>
      <c r="M9" s="68"/>
    </row>
    <row r="10" spans="1:16" ht="14.1" customHeight="1" outlineLevel="1">
      <c r="A10" s="2">
        <v>2</v>
      </c>
      <c r="C10" s="17" t="s">
        <v>7</v>
      </c>
      <c r="F10" s="6"/>
      <c r="G10" s="16"/>
      <c r="H10" s="6"/>
      <c r="I10" s="16"/>
      <c r="J10" s="1"/>
      <c r="L10" s="19"/>
      <c r="M10" s="69"/>
    </row>
    <row r="11" spans="1:16" ht="14.1" customHeight="1" outlineLevel="1">
      <c r="A11" s="2">
        <v>2</v>
      </c>
      <c r="C11" s="17" t="s">
        <v>8</v>
      </c>
      <c r="F11" s="6"/>
      <c r="G11" s="16"/>
      <c r="I11" s="16"/>
      <c r="J11" s="19"/>
      <c r="L11" s="19"/>
      <c r="M11" s="69"/>
    </row>
    <row r="12" spans="1:16" ht="14.1" customHeight="1" outlineLevel="1">
      <c r="A12" s="2">
        <v>2</v>
      </c>
      <c r="C12" s="17" t="s">
        <v>9</v>
      </c>
      <c r="F12" s="6"/>
      <c r="G12" s="16"/>
      <c r="H12" s="6"/>
      <c r="I12" s="16"/>
      <c r="J12" s="19"/>
      <c r="L12" s="19"/>
      <c r="M12" s="69"/>
    </row>
    <row r="13" spans="1:16" ht="14.1" customHeight="1" outlineLevel="1">
      <c r="A13" s="2">
        <v>2</v>
      </c>
      <c r="C13" s="17" t="s">
        <v>10</v>
      </c>
      <c r="D13" s="98"/>
      <c r="E13" s="99"/>
      <c r="G13" s="16"/>
      <c r="H13" s="1"/>
      <c r="I13" s="5"/>
      <c r="J13" s="373" t="s">
        <v>90</v>
      </c>
      <c r="L13" s="19"/>
      <c r="M13" s="69"/>
    </row>
    <row r="14" spans="1:16" s="7" customFormat="1" ht="14.1" customHeight="1" outlineLevel="2">
      <c r="A14" s="20">
        <v>3</v>
      </c>
      <c r="B14" s="21">
        <v>3</v>
      </c>
      <c r="C14" s="22" t="s">
        <v>2</v>
      </c>
      <c r="D14" s="23" t="s">
        <v>3</v>
      </c>
      <c r="E14" s="24">
        <f>E8+7</f>
        <v>44254</v>
      </c>
      <c r="F14" s="23" t="s">
        <v>13</v>
      </c>
      <c r="G14" s="24">
        <f>E14+1</f>
        <v>44255</v>
      </c>
      <c r="H14" s="23" t="s">
        <v>4</v>
      </c>
      <c r="I14" s="24">
        <f>G14+1</f>
        <v>44256</v>
      </c>
      <c r="J14" s="23" t="s">
        <v>17</v>
      </c>
      <c r="K14" s="24">
        <f>I14+1</f>
        <v>44257</v>
      </c>
      <c r="L14" s="23" t="s">
        <v>6</v>
      </c>
      <c r="M14" s="67">
        <f>K14+1</f>
        <v>44258</v>
      </c>
      <c r="P14" s="41"/>
    </row>
    <row r="15" spans="1:16" s="18" customFormat="1" ht="14.1" customHeight="1" outlineLevel="1">
      <c r="A15" s="44"/>
      <c r="B15" s="45"/>
      <c r="C15" s="46"/>
      <c r="D15" s="47"/>
      <c r="E15" s="48"/>
      <c r="F15" s="47"/>
      <c r="G15" s="48"/>
      <c r="H15" s="47"/>
      <c r="I15" s="48"/>
      <c r="J15" s="47"/>
      <c r="K15" s="48"/>
      <c r="L15" s="47"/>
      <c r="M15" s="68"/>
      <c r="P15" s="50"/>
    </row>
    <row r="16" spans="1:16" ht="14.1" customHeight="1" outlineLevel="1">
      <c r="A16" s="2">
        <v>3</v>
      </c>
      <c r="C16" s="17" t="s">
        <v>7</v>
      </c>
      <c r="D16" s="58"/>
      <c r="E16" s="59"/>
      <c r="F16" s="6"/>
      <c r="G16" s="16"/>
      <c r="H16" s="6"/>
      <c r="I16" s="16"/>
      <c r="J16" s="1"/>
      <c r="L16" s="19"/>
      <c r="M16" s="69"/>
      <c r="P16" s="4"/>
    </row>
    <row r="17" spans="1:17" ht="14.1" customHeight="1" outlineLevel="1">
      <c r="A17" s="2">
        <v>3</v>
      </c>
      <c r="C17" s="17" t="s">
        <v>8</v>
      </c>
      <c r="D17" s="60" t="s">
        <v>18</v>
      </c>
      <c r="E17" s="59"/>
      <c r="F17" s="6"/>
      <c r="G17" s="16"/>
      <c r="I17" s="16"/>
      <c r="J17" s="19"/>
      <c r="L17" s="19"/>
      <c r="M17" s="69"/>
      <c r="O17" s="30"/>
      <c r="P17" s="5"/>
    </row>
    <row r="18" spans="1:17" ht="14.1" customHeight="1" outlineLevel="1">
      <c r="A18" s="2">
        <v>3</v>
      </c>
      <c r="C18" s="17" t="s">
        <v>9</v>
      </c>
      <c r="D18" s="61"/>
      <c r="E18" s="59"/>
      <c r="F18" s="6"/>
      <c r="G18" s="16"/>
      <c r="H18" s="38"/>
      <c r="I18" s="31"/>
      <c r="J18" s="19"/>
      <c r="L18" s="19"/>
      <c r="M18" s="69"/>
      <c r="O18" s="30"/>
      <c r="P18" s="5"/>
    </row>
    <row r="19" spans="1:17" ht="14.1" customHeight="1" outlineLevel="1">
      <c r="A19" s="2">
        <v>3</v>
      </c>
      <c r="C19" s="17" t="s">
        <v>10</v>
      </c>
      <c r="D19" s="61"/>
      <c r="E19" s="59"/>
      <c r="G19" s="16"/>
      <c r="H19" s="1"/>
      <c r="I19" s="5"/>
      <c r="J19" s="373" t="s">
        <v>90</v>
      </c>
      <c r="L19" s="19"/>
      <c r="M19" s="69"/>
      <c r="O19" s="39"/>
      <c r="P19" s="40"/>
    </row>
    <row r="20" spans="1:17" s="7" customFormat="1" ht="14.1" customHeight="1" outlineLevel="2">
      <c r="A20" s="20">
        <v>4</v>
      </c>
      <c r="B20" s="21">
        <v>4</v>
      </c>
      <c r="C20" s="22" t="s">
        <v>2</v>
      </c>
      <c r="D20" s="23" t="s">
        <v>3</v>
      </c>
      <c r="E20" s="24">
        <f>E14+7</f>
        <v>44261</v>
      </c>
      <c r="F20" s="23" t="s">
        <v>13</v>
      </c>
      <c r="G20" s="24">
        <f>E20+1</f>
        <v>44262</v>
      </c>
      <c r="H20" s="23" t="s">
        <v>4</v>
      </c>
      <c r="I20" s="24">
        <f>G20+1</f>
        <v>44263</v>
      </c>
      <c r="J20" s="23" t="s">
        <v>17</v>
      </c>
      <c r="K20" s="24">
        <f>I20+1</f>
        <v>44264</v>
      </c>
      <c r="L20" s="23" t="s">
        <v>6</v>
      </c>
      <c r="M20" s="67">
        <f>K20+1</f>
        <v>44265</v>
      </c>
      <c r="O20" s="30"/>
      <c r="P20" s="5"/>
      <c r="Q20" s="42"/>
    </row>
    <row r="21" spans="1:17" s="18" customFormat="1" ht="14.1" customHeight="1" outlineLevel="1">
      <c r="A21" s="44"/>
      <c r="B21" s="45"/>
      <c r="C21" s="46"/>
      <c r="D21" s="47"/>
      <c r="E21" s="48"/>
      <c r="F21" s="47"/>
      <c r="G21" s="48"/>
      <c r="H21" s="47"/>
      <c r="I21" s="48"/>
      <c r="J21" s="47"/>
      <c r="K21" s="48"/>
      <c r="L21" s="47"/>
      <c r="M21" s="68"/>
      <c r="O21" s="30"/>
      <c r="P21" s="5"/>
      <c r="Q21" s="50"/>
    </row>
    <row r="22" spans="1:17" ht="14.1" customHeight="1" outlineLevel="1">
      <c r="A22" s="2">
        <v>4</v>
      </c>
      <c r="C22" s="17" t="s">
        <v>7</v>
      </c>
      <c r="F22" s="6"/>
      <c r="G22" s="16"/>
      <c r="H22" s="6"/>
      <c r="I22" s="16"/>
      <c r="J22" s="1"/>
      <c r="L22" s="19"/>
      <c r="M22" s="69"/>
      <c r="O22" s="26"/>
      <c r="P22" s="25"/>
      <c r="Q22" s="16"/>
    </row>
    <row r="23" spans="1:17" ht="14.1" customHeight="1" outlineLevel="1">
      <c r="A23" s="2">
        <v>4</v>
      </c>
      <c r="C23" s="17" t="s">
        <v>8</v>
      </c>
      <c r="F23" s="6"/>
      <c r="G23" s="16"/>
      <c r="I23" s="16"/>
      <c r="J23" s="19"/>
      <c r="L23" s="19"/>
      <c r="M23" s="69"/>
      <c r="O23" s="26"/>
      <c r="P23" s="25"/>
      <c r="Q23" s="16"/>
    </row>
    <row r="24" spans="1:17" ht="14.1" customHeight="1" outlineLevel="1">
      <c r="A24" s="2">
        <v>4</v>
      </c>
      <c r="C24" s="17" t="s">
        <v>9</v>
      </c>
      <c r="F24" s="6"/>
      <c r="G24" s="16"/>
      <c r="H24" s="6"/>
      <c r="I24" s="16"/>
      <c r="J24" s="19"/>
      <c r="L24" s="19"/>
      <c r="M24" s="69"/>
      <c r="O24" s="26"/>
      <c r="P24" s="25"/>
      <c r="Q24" s="16"/>
    </row>
    <row r="25" spans="1:17" ht="14.1" customHeight="1" outlineLevel="1">
      <c r="A25" s="2">
        <v>4</v>
      </c>
      <c r="C25" s="17" t="s">
        <v>10</v>
      </c>
      <c r="G25" s="16"/>
      <c r="H25" s="1"/>
      <c r="I25" s="5"/>
      <c r="J25" s="373" t="s">
        <v>90</v>
      </c>
      <c r="L25" s="19"/>
      <c r="M25" s="69"/>
      <c r="O25" s="26"/>
      <c r="P25" s="25"/>
      <c r="Q25" s="43"/>
    </row>
    <row r="26" spans="1:17" s="7" customFormat="1" ht="14.1" customHeight="1" outlineLevel="2">
      <c r="A26" s="20">
        <v>5</v>
      </c>
      <c r="B26" s="21">
        <v>5</v>
      </c>
      <c r="C26" s="22" t="s">
        <v>2</v>
      </c>
      <c r="D26" s="23" t="s">
        <v>3</v>
      </c>
      <c r="E26" s="24">
        <f>E20+7</f>
        <v>44268</v>
      </c>
      <c r="F26" s="23" t="s">
        <v>13</v>
      </c>
      <c r="G26" s="24">
        <f>E26+1</f>
        <v>44269</v>
      </c>
      <c r="H26" s="23" t="s">
        <v>4</v>
      </c>
      <c r="I26" s="24">
        <f>G26+1</f>
        <v>44270</v>
      </c>
      <c r="J26" s="23" t="s">
        <v>17</v>
      </c>
      <c r="K26" s="24">
        <f>I26+1</f>
        <v>44271</v>
      </c>
      <c r="L26" s="23" t="s">
        <v>6</v>
      </c>
      <c r="M26" s="67">
        <f>K26+1</f>
        <v>44272</v>
      </c>
    </row>
    <row r="27" spans="1:17" s="18" customFormat="1" ht="14.1" customHeight="1" outlineLevel="1">
      <c r="A27" s="44"/>
      <c r="B27" s="45"/>
      <c r="C27" s="46"/>
      <c r="D27" s="47"/>
      <c r="E27" s="48"/>
      <c r="F27" s="47"/>
      <c r="G27" s="48"/>
      <c r="H27" s="47"/>
      <c r="I27" s="48"/>
      <c r="J27" s="47"/>
      <c r="K27" s="48"/>
      <c r="L27" s="47"/>
      <c r="M27" s="68"/>
    </row>
    <row r="28" spans="1:17" ht="14.1" customHeight="1" outlineLevel="1">
      <c r="A28" s="2">
        <v>5</v>
      </c>
      <c r="C28" s="17" t="s">
        <v>7</v>
      </c>
      <c r="F28" s="6"/>
      <c r="G28" s="16"/>
      <c r="H28" s="6"/>
      <c r="I28" s="16"/>
      <c r="J28" s="1"/>
      <c r="L28" s="19"/>
      <c r="M28" s="69"/>
    </row>
    <row r="29" spans="1:17" ht="14.1" customHeight="1" outlineLevel="1">
      <c r="A29" s="2">
        <v>5</v>
      </c>
      <c r="C29" s="17" t="s">
        <v>8</v>
      </c>
      <c r="F29" s="6"/>
      <c r="G29" s="16"/>
      <c r="I29" s="16"/>
      <c r="J29" s="19"/>
      <c r="L29" s="19"/>
      <c r="M29" s="69"/>
    </row>
    <row r="30" spans="1:17" ht="14.1" customHeight="1" outlineLevel="1">
      <c r="A30" s="2">
        <v>5</v>
      </c>
      <c r="C30" s="17" t="s">
        <v>9</v>
      </c>
      <c r="F30" s="6"/>
      <c r="G30" s="16"/>
      <c r="H30" s="6"/>
      <c r="I30" s="16"/>
      <c r="J30" s="19"/>
      <c r="L30" s="19"/>
      <c r="M30" s="69"/>
    </row>
    <row r="31" spans="1:17" ht="14.1" customHeight="1" outlineLevel="1">
      <c r="A31" s="2">
        <v>5</v>
      </c>
      <c r="C31" s="17" t="s">
        <v>10</v>
      </c>
      <c r="E31" s="99"/>
      <c r="G31" s="16"/>
      <c r="H31" s="1"/>
      <c r="I31" s="5"/>
      <c r="J31" s="373" t="s">
        <v>90</v>
      </c>
      <c r="L31" s="19"/>
      <c r="M31" s="69"/>
    </row>
    <row r="32" spans="1:17" s="7" customFormat="1" ht="14.1" customHeight="1" outlineLevel="2">
      <c r="A32" s="20">
        <v>6</v>
      </c>
      <c r="B32" s="21">
        <v>6</v>
      </c>
      <c r="C32" s="22" t="s">
        <v>2</v>
      </c>
      <c r="D32" s="23" t="s">
        <v>3</v>
      </c>
      <c r="E32" s="24">
        <f>E26+7</f>
        <v>44275</v>
      </c>
      <c r="F32" s="23" t="s">
        <v>13</v>
      </c>
      <c r="G32" s="24">
        <f>E32+1</f>
        <v>44276</v>
      </c>
      <c r="H32" s="23" t="s">
        <v>4</v>
      </c>
      <c r="I32" s="24">
        <f>G32+1</f>
        <v>44277</v>
      </c>
      <c r="J32" s="23" t="s">
        <v>17</v>
      </c>
      <c r="K32" s="24">
        <f>I32+1</f>
        <v>44278</v>
      </c>
      <c r="L32" s="23" t="s">
        <v>6</v>
      </c>
      <c r="M32" s="67">
        <f>K32+1</f>
        <v>44279</v>
      </c>
    </row>
    <row r="33" spans="1:16" s="18" customFormat="1" ht="14.1" customHeight="1" outlineLevel="1">
      <c r="A33" s="44"/>
      <c r="B33" s="45"/>
      <c r="C33" s="46"/>
      <c r="D33" s="47"/>
      <c r="E33" s="48"/>
      <c r="F33" s="47"/>
      <c r="G33" s="48"/>
      <c r="H33" s="47"/>
      <c r="I33" s="48"/>
      <c r="J33" s="47"/>
      <c r="K33" s="48"/>
      <c r="L33" s="47"/>
      <c r="M33" s="68"/>
    </row>
    <row r="34" spans="1:16" ht="14.1" customHeight="1" outlineLevel="1">
      <c r="A34" s="2">
        <v>6</v>
      </c>
      <c r="C34" s="17" t="s">
        <v>7</v>
      </c>
      <c r="F34" s="6"/>
      <c r="G34" s="16"/>
      <c r="J34" s="1"/>
      <c r="L34" s="19"/>
      <c r="M34" s="69"/>
      <c r="O34" s="6"/>
      <c r="P34" s="16"/>
    </row>
    <row r="35" spans="1:16" ht="14.1" customHeight="1" outlineLevel="1">
      <c r="A35" s="2">
        <v>6</v>
      </c>
      <c r="C35" s="17" t="s">
        <v>8</v>
      </c>
      <c r="F35" s="6"/>
      <c r="G35" s="16"/>
      <c r="J35" s="19"/>
      <c r="L35" s="19"/>
      <c r="M35" s="69"/>
      <c r="O35" s="6"/>
      <c r="P35" s="16"/>
    </row>
    <row r="36" spans="1:16" ht="14.1" customHeight="1" outlineLevel="1">
      <c r="A36" s="2">
        <v>6</v>
      </c>
      <c r="C36" s="17" t="s">
        <v>9</v>
      </c>
      <c r="F36" s="6"/>
      <c r="G36" s="16"/>
      <c r="H36" s="112"/>
      <c r="J36" s="19"/>
      <c r="L36" s="19"/>
      <c r="M36" s="69"/>
      <c r="O36" s="6"/>
      <c r="P36" s="16"/>
    </row>
    <row r="37" spans="1:16" ht="14.1" customHeight="1" outlineLevel="1">
      <c r="A37" s="2">
        <v>6</v>
      </c>
      <c r="C37" s="17" t="s">
        <v>10</v>
      </c>
      <c r="D37" s="400" t="s">
        <v>63</v>
      </c>
      <c r="E37" s="99"/>
      <c r="F37" s="400" t="s">
        <v>63</v>
      </c>
      <c r="G37" s="16"/>
      <c r="H37" s="400" t="s">
        <v>63</v>
      </c>
      <c r="I37" s="99"/>
      <c r="J37" s="373" t="s">
        <v>90</v>
      </c>
      <c r="K37" s="400" t="s">
        <v>63</v>
      </c>
      <c r="L37" s="400" t="s">
        <v>63</v>
      </c>
      <c r="M37" s="69"/>
    </row>
    <row r="38" spans="1:16" s="7" customFormat="1" ht="14.1" customHeight="1" outlineLevel="2">
      <c r="A38" s="20">
        <v>7</v>
      </c>
      <c r="B38" s="21">
        <v>7</v>
      </c>
      <c r="C38" s="22" t="s">
        <v>2</v>
      </c>
      <c r="D38" s="23" t="s">
        <v>3</v>
      </c>
      <c r="E38" s="24">
        <f>E32+7</f>
        <v>44282</v>
      </c>
      <c r="F38" s="23" t="s">
        <v>13</v>
      </c>
      <c r="G38" s="24">
        <f>E38+1</f>
        <v>44283</v>
      </c>
      <c r="H38" s="23" t="s">
        <v>4</v>
      </c>
      <c r="I38" s="24">
        <f>G38+1</f>
        <v>44284</v>
      </c>
      <c r="J38" s="23" t="s">
        <v>17</v>
      </c>
      <c r="K38" s="24">
        <f>I38+1</f>
        <v>44285</v>
      </c>
      <c r="L38" s="23" t="s">
        <v>6</v>
      </c>
      <c r="M38" s="67">
        <f>K38+1</f>
        <v>44286</v>
      </c>
    </row>
    <row r="39" spans="1:16" s="18" customFormat="1" ht="14.1" customHeight="1" outlineLevel="1">
      <c r="A39" s="44"/>
      <c r="B39" s="45"/>
      <c r="C39" s="46"/>
      <c r="D39" s="47"/>
      <c r="E39" s="48"/>
      <c r="F39" s="47"/>
      <c r="G39" s="48"/>
      <c r="H39" s="47"/>
      <c r="I39" s="48"/>
      <c r="J39" s="47"/>
      <c r="K39" s="48"/>
      <c r="L39" s="47"/>
      <c r="M39" s="68"/>
    </row>
    <row r="40" spans="1:16" ht="14.1" customHeight="1" outlineLevel="1">
      <c r="A40" s="2">
        <v>7</v>
      </c>
      <c r="C40" s="17" t="s">
        <v>7</v>
      </c>
    </row>
    <row r="41" spans="1:16" ht="14.1" customHeight="1" outlineLevel="1">
      <c r="A41" s="2">
        <v>7</v>
      </c>
      <c r="C41" s="17" t="s">
        <v>8</v>
      </c>
    </row>
    <row r="42" spans="1:16" ht="14.1" customHeight="1" outlineLevel="1">
      <c r="A42" s="2">
        <v>7</v>
      </c>
      <c r="C42" s="17" t="s">
        <v>9</v>
      </c>
      <c r="H42" s="112"/>
    </row>
    <row r="43" spans="1:16" ht="14.1" customHeight="1" outlineLevel="1">
      <c r="A43" s="2">
        <v>7</v>
      </c>
      <c r="C43" s="17" t="s">
        <v>10</v>
      </c>
      <c r="D43" s="400" t="s">
        <v>63</v>
      </c>
      <c r="E43" s="99"/>
      <c r="F43" s="400" t="s">
        <v>63</v>
      </c>
      <c r="G43" s="99"/>
      <c r="H43" s="400" t="s">
        <v>63</v>
      </c>
      <c r="I43" s="99"/>
      <c r="J43" s="373" t="s">
        <v>90</v>
      </c>
      <c r="K43" s="99"/>
      <c r="M43" s="28"/>
    </row>
    <row r="44" spans="1:16" s="7" customFormat="1" ht="14.1" customHeight="1" outlineLevel="2">
      <c r="A44" s="20">
        <v>8</v>
      </c>
      <c r="B44" s="21">
        <v>8</v>
      </c>
      <c r="C44" s="22" t="s">
        <v>2</v>
      </c>
      <c r="D44" s="23" t="s">
        <v>3</v>
      </c>
      <c r="E44" s="24">
        <f>E38+7</f>
        <v>44289</v>
      </c>
      <c r="F44" s="23" t="s">
        <v>13</v>
      </c>
      <c r="G44" s="24">
        <f>E44+1</f>
        <v>44290</v>
      </c>
      <c r="H44" s="23" t="s">
        <v>4</v>
      </c>
      <c r="I44" s="24">
        <f>G44+1</f>
        <v>44291</v>
      </c>
      <c r="J44" s="23" t="s">
        <v>17</v>
      </c>
      <c r="K44" s="24">
        <f>I44+1</f>
        <v>44292</v>
      </c>
      <c r="L44" s="23" t="s">
        <v>6</v>
      </c>
      <c r="M44" s="67">
        <f>K44+1</f>
        <v>44293</v>
      </c>
      <c r="O44" s="30"/>
      <c r="P44" s="5"/>
    </row>
    <row r="45" spans="1:16" s="18" customFormat="1" ht="14.1" customHeight="1" outlineLevel="1">
      <c r="A45" s="44"/>
      <c r="B45" s="45"/>
      <c r="C45" s="46"/>
      <c r="D45" s="47"/>
      <c r="E45" s="48"/>
      <c r="F45" s="47"/>
      <c r="G45" s="48"/>
      <c r="H45" s="47"/>
      <c r="I45" s="48"/>
      <c r="J45" s="47"/>
      <c r="K45" s="48"/>
      <c r="L45" s="47"/>
      <c r="M45" s="68"/>
      <c r="O45" s="30"/>
      <c r="P45" s="5"/>
    </row>
    <row r="46" spans="1:16" ht="14.1" customHeight="1" outlineLevel="1">
      <c r="A46" s="2">
        <v>8</v>
      </c>
      <c r="C46" s="17" t="s">
        <v>7</v>
      </c>
      <c r="O46" s="30"/>
      <c r="P46" s="5"/>
    </row>
    <row r="47" spans="1:16" ht="14.1" customHeight="1" outlineLevel="1">
      <c r="A47" s="2">
        <v>8</v>
      </c>
      <c r="C47" s="17" t="s">
        <v>8</v>
      </c>
      <c r="O47" s="30"/>
      <c r="P47" s="5"/>
    </row>
    <row r="48" spans="1:16" ht="14.1" customHeight="1" outlineLevel="1">
      <c r="A48" s="2">
        <v>8</v>
      </c>
      <c r="C48" s="17" t="s">
        <v>9</v>
      </c>
      <c r="O48" s="30"/>
      <c r="P48" s="5"/>
    </row>
    <row r="49" spans="1:18" ht="14.1" customHeight="1" outlineLevel="1">
      <c r="A49" s="2">
        <v>8</v>
      </c>
      <c r="C49" s="17" t="s">
        <v>10</v>
      </c>
      <c r="E49" s="99"/>
      <c r="G49" s="99"/>
      <c r="H49" s="28"/>
      <c r="I49" s="99"/>
      <c r="J49" s="373" t="s">
        <v>90</v>
      </c>
      <c r="K49" s="99"/>
      <c r="L49" s="28"/>
      <c r="M49" s="28"/>
    </row>
    <row r="50" spans="1:18" s="7" customFormat="1" ht="14.1" customHeight="1" outlineLevel="2">
      <c r="A50" s="20">
        <v>9</v>
      </c>
      <c r="B50" s="21">
        <v>0</v>
      </c>
      <c r="C50" s="22" t="s">
        <v>2</v>
      </c>
      <c r="D50" s="23" t="s">
        <v>3</v>
      </c>
      <c r="E50" s="24">
        <f>E44+7</f>
        <v>44296</v>
      </c>
      <c r="F50" s="23" t="s">
        <v>13</v>
      </c>
      <c r="G50" s="24">
        <f>E50+1</f>
        <v>44297</v>
      </c>
      <c r="H50" s="23" t="s">
        <v>4</v>
      </c>
      <c r="I50" s="24">
        <f>G50+1</f>
        <v>44298</v>
      </c>
      <c r="J50" s="23" t="s">
        <v>17</v>
      </c>
      <c r="K50" s="24">
        <f>I50+1</f>
        <v>44299</v>
      </c>
      <c r="L50" s="23" t="s">
        <v>6</v>
      </c>
      <c r="M50" s="67">
        <f>K50+1</f>
        <v>44300</v>
      </c>
    </row>
    <row r="51" spans="1:18" s="18" customFormat="1" ht="14.1" customHeight="1" outlineLevel="1">
      <c r="A51" s="44"/>
      <c r="B51" s="45"/>
      <c r="C51" s="46"/>
      <c r="D51" s="47"/>
      <c r="E51" s="48"/>
      <c r="F51" s="47"/>
      <c r="G51" s="48"/>
      <c r="H51" s="47"/>
      <c r="I51" s="48"/>
      <c r="J51" s="47"/>
      <c r="K51" s="48"/>
      <c r="L51" s="47"/>
      <c r="M51" s="68"/>
    </row>
    <row r="52" spans="1:18" ht="14.1" customHeight="1" outlineLevel="1">
      <c r="A52" s="2">
        <v>9</v>
      </c>
      <c r="C52" s="17" t="s">
        <v>7</v>
      </c>
      <c r="D52" s="58"/>
      <c r="E52" s="59"/>
      <c r="F52" s="58"/>
      <c r="G52" s="59"/>
      <c r="H52" s="58"/>
      <c r="I52" s="59"/>
      <c r="J52" s="58"/>
      <c r="K52" s="59"/>
      <c r="L52" s="58"/>
      <c r="M52" s="70"/>
    </row>
    <row r="53" spans="1:18" ht="14.1" customHeight="1" outlineLevel="1">
      <c r="A53" s="2">
        <v>9</v>
      </c>
      <c r="C53" s="17" t="s">
        <v>8</v>
      </c>
      <c r="D53" s="60" t="s">
        <v>18</v>
      </c>
      <c r="E53" s="59"/>
      <c r="F53" s="60" t="s">
        <v>18</v>
      </c>
      <c r="G53" s="59"/>
      <c r="H53" s="60" t="s">
        <v>18</v>
      </c>
      <c r="I53" s="59"/>
      <c r="J53" s="60" t="s">
        <v>18</v>
      </c>
      <c r="K53" s="59"/>
      <c r="L53" s="60" t="s">
        <v>18</v>
      </c>
      <c r="M53" s="70"/>
    </row>
    <row r="54" spans="1:18" ht="14.1" customHeight="1" outlineLevel="1">
      <c r="A54" s="2">
        <v>9</v>
      </c>
      <c r="C54" s="17" t="s">
        <v>9</v>
      </c>
      <c r="D54" s="61"/>
      <c r="E54" s="59"/>
      <c r="F54" s="61"/>
      <c r="G54" s="59"/>
      <c r="H54" s="61"/>
      <c r="I54" s="59"/>
      <c r="J54" s="61"/>
      <c r="K54" s="59"/>
      <c r="L54" s="61"/>
      <c r="M54" s="70"/>
    </row>
    <row r="55" spans="1:18" ht="14.1" customHeight="1" outlineLevel="1">
      <c r="A55" s="2">
        <v>9</v>
      </c>
      <c r="B55" s="91"/>
      <c r="C55" s="103" t="s">
        <v>10</v>
      </c>
      <c r="D55" s="61"/>
      <c r="E55" s="59"/>
      <c r="F55" s="61"/>
      <c r="G55" s="59"/>
      <c r="H55" s="61"/>
      <c r="I55" s="59"/>
      <c r="J55" s="61"/>
      <c r="K55" s="59"/>
      <c r="L55" s="61"/>
      <c r="M55" s="70"/>
    </row>
    <row r="56" spans="1:18" s="7" customFormat="1" ht="14.1" customHeight="1" outlineLevel="2">
      <c r="A56" s="20">
        <v>10</v>
      </c>
      <c r="B56" s="164">
        <v>0</v>
      </c>
      <c r="C56" s="165" t="s">
        <v>2</v>
      </c>
      <c r="D56" s="166" t="s">
        <v>3</v>
      </c>
      <c r="E56" s="167">
        <f>E50+7</f>
        <v>44303</v>
      </c>
      <c r="F56" s="166" t="s">
        <v>13</v>
      </c>
      <c r="G56" s="167">
        <f>E56+1</f>
        <v>44304</v>
      </c>
      <c r="H56" s="166" t="s">
        <v>4</v>
      </c>
      <c r="I56" s="167">
        <f>G56+1</f>
        <v>44305</v>
      </c>
      <c r="J56" s="166" t="s">
        <v>17</v>
      </c>
      <c r="K56" s="167">
        <f>I56+1</f>
        <v>44306</v>
      </c>
      <c r="L56" s="166" t="s">
        <v>6</v>
      </c>
      <c r="M56" s="168">
        <f>K56+1</f>
        <v>44307</v>
      </c>
    </row>
    <row r="57" spans="1:18" s="18" customFormat="1" ht="14.1" customHeight="1" outlineLevel="1">
      <c r="A57" s="44"/>
      <c r="B57" s="45"/>
      <c r="C57" s="46"/>
      <c r="D57" s="47"/>
      <c r="E57" s="48"/>
      <c r="F57" s="47"/>
      <c r="G57" s="48"/>
      <c r="H57" s="47"/>
      <c r="I57" s="48"/>
      <c r="J57" s="47"/>
      <c r="K57" s="48"/>
      <c r="L57" s="47"/>
      <c r="M57" s="68"/>
    </row>
    <row r="58" spans="1:18" ht="14.1" customHeight="1" outlineLevel="1">
      <c r="A58" s="2">
        <v>10</v>
      </c>
      <c r="C58" s="17" t="s">
        <v>7</v>
      </c>
      <c r="D58" s="58"/>
      <c r="E58" s="59"/>
      <c r="F58" s="58"/>
      <c r="G58" s="59"/>
      <c r="H58" s="58"/>
      <c r="I58" s="59"/>
      <c r="J58" s="58"/>
      <c r="K58" s="59"/>
      <c r="L58" s="58"/>
      <c r="M58" s="70"/>
      <c r="O58" s="32"/>
      <c r="P58" s="33"/>
      <c r="Q58" s="32"/>
      <c r="R58" s="32"/>
    </row>
    <row r="59" spans="1:18" ht="14.1" customHeight="1" outlineLevel="1">
      <c r="A59" s="2">
        <v>10</v>
      </c>
      <c r="C59" s="17" t="s">
        <v>8</v>
      </c>
      <c r="D59" s="60" t="s">
        <v>18</v>
      </c>
      <c r="E59" s="59"/>
      <c r="F59" s="60" t="s">
        <v>18</v>
      </c>
      <c r="G59" s="59"/>
      <c r="H59" s="60" t="s">
        <v>18</v>
      </c>
      <c r="I59" s="59"/>
      <c r="J59" s="60" t="s">
        <v>18</v>
      </c>
      <c r="K59" s="59"/>
      <c r="L59" s="60" t="s">
        <v>18</v>
      </c>
      <c r="M59" s="70"/>
      <c r="O59" s="32"/>
      <c r="P59" s="33"/>
      <c r="Q59" s="32"/>
      <c r="R59" s="33"/>
    </row>
    <row r="60" spans="1:18" ht="14.1" customHeight="1" outlineLevel="1">
      <c r="A60" s="2">
        <v>10</v>
      </c>
      <c r="C60" s="17" t="s">
        <v>9</v>
      </c>
      <c r="D60" s="61"/>
      <c r="E60" s="59"/>
      <c r="F60" s="61"/>
      <c r="G60" s="59"/>
      <c r="H60" s="61"/>
      <c r="I60" s="59"/>
      <c r="J60" s="61"/>
      <c r="K60" s="59"/>
      <c r="L60" s="61"/>
      <c r="M60" s="70"/>
      <c r="O60" s="32"/>
      <c r="P60" s="33"/>
      <c r="Q60" s="32"/>
      <c r="R60" s="33"/>
    </row>
    <row r="61" spans="1:18" ht="14.1" customHeight="1" outlineLevel="1">
      <c r="A61" s="2">
        <v>10</v>
      </c>
      <c r="C61" s="17" t="s">
        <v>10</v>
      </c>
      <c r="D61" s="61"/>
      <c r="E61" s="59"/>
      <c r="F61" s="61"/>
      <c r="G61" s="59"/>
      <c r="H61" s="61"/>
      <c r="I61" s="59"/>
      <c r="J61" s="61"/>
      <c r="K61" s="59"/>
      <c r="L61" s="61"/>
      <c r="M61" s="70"/>
      <c r="O61" s="32"/>
      <c r="P61" s="33"/>
      <c r="Q61" s="32"/>
      <c r="R61" s="33"/>
    </row>
    <row r="62" spans="1:18" s="7" customFormat="1" ht="14.1" customHeight="1" outlineLevel="2">
      <c r="A62" s="20">
        <v>0</v>
      </c>
      <c r="B62" s="21">
        <v>9</v>
      </c>
      <c r="C62" s="22" t="s">
        <v>2</v>
      </c>
      <c r="D62" s="23" t="s">
        <v>3</v>
      </c>
      <c r="E62" s="24">
        <f>E56+7</f>
        <v>44310</v>
      </c>
      <c r="F62" s="23" t="s">
        <v>13</v>
      </c>
      <c r="G62" s="24">
        <f>E62+1</f>
        <v>44311</v>
      </c>
      <c r="H62" s="23" t="s">
        <v>4</v>
      </c>
      <c r="I62" s="24">
        <f>G62+1</f>
        <v>44312</v>
      </c>
      <c r="J62" s="23" t="s">
        <v>17</v>
      </c>
      <c r="K62" s="24">
        <f>I62+1</f>
        <v>44313</v>
      </c>
      <c r="L62" s="23" t="s">
        <v>6</v>
      </c>
      <c r="M62" s="67">
        <f>K62+1</f>
        <v>44314</v>
      </c>
    </row>
    <row r="63" spans="1:18" s="18" customFormat="1" ht="14.1" customHeight="1" outlineLevel="1">
      <c r="A63" s="44"/>
      <c r="B63" s="45"/>
      <c r="C63" s="46"/>
      <c r="D63" s="47"/>
      <c r="E63" s="48"/>
      <c r="F63" s="47"/>
      <c r="G63" s="48"/>
      <c r="H63" s="47"/>
      <c r="I63" s="48"/>
      <c r="J63" s="47"/>
      <c r="K63" s="48"/>
      <c r="L63" s="47"/>
      <c r="M63" s="68"/>
    </row>
    <row r="64" spans="1:18" ht="14.1" customHeight="1" outlineLevel="1">
      <c r="A64" s="2">
        <v>0</v>
      </c>
      <c r="C64" s="17" t="s">
        <v>7</v>
      </c>
    </row>
    <row r="65" spans="1:15" ht="14.1" customHeight="1" outlineLevel="1">
      <c r="A65" s="2">
        <v>0</v>
      </c>
      <c r="C65" s="17" t="s">
        <v>8</v>
      </c>
    </row>
    <row r="66" spans="1:15" ht="14.1" customHeight="1" outlineLevel="1">
      <c r="A66" s="2">
        <v>0</v>
      </c>
      <c r="C66" s="17" t="s">
        <v>9</v>
      </c>
    </row>
    <row r="67" spans="1:15" ht="14.1" customHeight="1" outlineLevel="1" thickBot="1">
      <c r="A67" s="2">
        <v>0</v>
      </c>
      <c r="C67" s="17" t="s">
        <v>10</v>
      </c>
      <c r="H67" s="372" t="s">
        <v>89</v>
      </c>
      <c r="L67" s="372" t="s">
        <v>89</v>
      </c>
    </row>
    <row r="68" spans="1:15" s="7" customFormat="1" ht="14.1" customHeight="1" outlineLevel="2">
      <c r="A68" s="20">
        <v>0</v>
      </c>
      <c r="B68" s="21">
        <v>10</v>
      </c>
      <c r="C68" s="22" t="s">
        <v>2</v>
      </c>
      <c r="D68" s="23" t="s">
        <v>3</v>
      </c>
      <c r="E68" s="24">
        <f>E62+7</f>
        <v>44317</v>
      </c>
      <c r="F68" s="23" t="s">
        <v>13</v>
      </c>
      <c r="G68" s="24">
        <f>E68+1</f>
        <v>44318</v>
      </c>
      <c r="H68" s="23" t="s">
        <v>4</v>
      </c>
      <c r="I68" s="24">
        <f>G68+1</f>
        <v>44319</v>
      </c>
      <c r="J68" s="23" t="s">
        <v>17</v>
      </c>
      <c r="K68" s="24">
        <f>I68+1</f>
        <v>44320</v>
      </c>
      <c r="L68" s="23" t="s">
        <v>6</v>
      </c>
      <c r="M68" s="67">
        <f>K68+1</f>
        <v>44321</v>
      </c>
    </row>
    <row r="69" spans="1:15" s="18" customFormat="1" ht="14.1" customHeight="1" outlineLevel="1">
      <c r="A69" s="44"/>
      <c r="B69" s="45"/>
      <c r="C69" s="46"/>
      <c r="D69" s="47"/>
      <c r="E69" s="48"/>
      <c r="F69" s="47"/>
      <c r="G69" s="48"/>
      <c r="H69" s="47"/>
      <c r="I69" s="48"/>
      <c r="J69" s="47"/>
      <c r="K69" s="48"/>
      <c r="L69" s="47"/>
      <c r="M69" s="68"/>
    </row>
    <row r="70" spans="1:15" ht="14.1" customHeight="1" outlineLevel="1">
      <c r="A70" s="2">
        <v>0</v>
      </c>
      <c r="C70" s="17" t="s">
        <v>7</v>
      </c>
      <c r="D70" s="58"/>
      <c r="E70" s="59"/>
    </row>
    <row r="71" spans="1:15" ht="14.1" customHeight="1" outlineLevel="1">
      <c r="A71" s="2">
        <v>0</v>
      </c>
      <c r="C71" s="17" t="s">
        <v>8</v>
      </c>
      <c r="D71" s="60" t="s">
        <v>18</v>
      </c>
      <c r="E71" s="59"/>
    </row>
    <row r="72" spans="1:15" ht="14.1" customHeight="1" outlineLevel="1">
      <c r="A72" s="2">
        <v>0</v>
      </c>
      <c r="C72" s="17" t="s">
        <v>9</v>
      </c>
      <c r="D72" s="61"/>
      <c r="E72" s="59"/>
    </row>
    <row r="73" spans="1:15" ht="14.1" customHeight="1" outlineLevel="1" thickBot="1">
      <c r="A73" s="2">
        <v>0</v>
      </c>
      <c r="C73" s="17" t="s">
        <v>10</v>
      </c>
      <c r="D73" s="61"/>
      <c r="E73" s="59"/>
      <c r="F73" s="28"/>
      <c r="G73" s="99"/>
      <c r="H73" s="372" t="s">
        <v>89</v>
      </c>
      <c r="I73" s="99"/>
      <c r="J73" s="28"/>
      <c r="K73" s="99"/>
      <c r="L73" s="372" t="s">
        <v>89</v>
      </c>
      <c r="M73" s="28"/>
    </row>
    <row r="74" spans="1:15" s="7" customFormat="1" ht="14.1" customHeight="1" outlineLevel="2">
      <c r="A74" s="20">
        <v>11</v>
      </c>
      <c r="B74" s="21">
        <v>11</v>
      </c>
      <c r="C74" s="22" t="s">
        <v>2</v>
      </c>
      <c r="D74" s="23" t="s">
        <v>3</v>
      </c>
      <c r="E74" s="24">
        <f>E68+7</f>
        <v>44324</v>
      </c>
      <c r="F74" s="23" t="s">
        <v>13</v>
      </c>
      <c r="G74" s="24">
        <f>E74+1</f>
        <v>44325</v>
      </c>
      <c r="H74" s="23" t="s">
        <v>4</v>
      </c>
      <c r="I74" s="24">
        <f>G74+1</f>
        <v>44326</v>
      </c>
      <c r="J74" s="23" t="s">
        <v>17</v>
      </c>
      <c r="K74" s="24">
        <f>I74+1</f>
        <v>44327</v>
      </c>
      <c r="L74" s="23" t="s">
        <v>6</v>
      </c>
      <c r="M74" s="67">
        <f>K74+1</f>
        <v>44328</v>
      </c>
    </row>
    <row r="75" spans="1:15" s="18" customFormat="1" ht="14.1" customHeight="1" outlineLevel="1">
      <c r="A75" s="44"/>
      <c r="B75" s="45"/>
      <c r="C75" s="46"/>
      <c r="D75" s="47"/>
      <c r="E75" s="48"/>
      <c r="F75" s="47"/>
      <c r="G75" s="48"/>
      <c r="H75" s="47"/>
      <c r="I75" s="48"/>
      <c r="J75" s="47"/>
      <c r="K75" s="48"/>
      <c r="L75" s="47"/>
      <c r="M75" s="68"/>
    </row>
    <row r="76" spans="1:15" ht="14.1" customHeight="1" outlineLevel="1">
      <c r="A76" s="2">
        <v>11</v>
      </c>
      <c r="C76" s="17" t="s">
        <v>7</v>
      </c>
      <c r="D76" s="6"/>
      <c r="E76" s="16"/>
      <c r="F76" s="6"/>
      <c r="G76" s="16"/>
      <c r="H76" s="6"/>
      <c r="I76" s="16"/>
      <c r="J76" s="1"/>
      <c r="L76" s="1"/>
      <c r="M76" s="71"/>
    </row>
    <row r="77" spans="1:15" ht="14.1" customHeight="1" outlineLevel="1">
      <c r="A77" s="2">
        <v>11</v>
      </c>
      <c r="C77" s="17" t="s">
        <v>8</v>
      </c>
      <c r="D77" s="6"/>
      <c r="E77" s="16"/>
      <c r="F77" s="6"/>
      <c r="G77" s="16"/>
      <c r="I77" s="16"/>
      <c r="J77" s="19"/>
      <c r="L77" s="19"/>
      <c r="M77" s="69"/>
    </row>
    <row r="78" spans="1:15" ht="14.1" customHeight="1" outlineLevel="1">
      <c r="A78" s="2">
        <v>11</v>
      </c>
      <c r="C78" s="17" t="s">
        <v>9</v>
      </c>
      <c r="D78" s="1"/>
      <c r="E78" s="16"/>
      <c r="F78" s="6"/>
      <c r="G78" s="16"/>
      <c r="H78" s="6"/>
      <c r="I78" s="16"/>
      <c r="J78" s="19"/>
      <c r="L78" s="19"/>
      <c r="M78" s="69"/>
      <c r="O78" s="16"/>
    </row>
    <row r="79" spans="1:15" ht="14.1" customHeight="1" outlineLevel="1" thickBot="1">
      <c r="A79" s="2">
        <v>11</v>
      </c>
      <c r="C79" s="17" t="s">
        <v>10</v>
      </c>
      <c r="D79" s="19"/>
      <c r="E79" s="16"/>
      <c r="F79" s="6"/>
      <c r="G79" s="16"/>
      <c r="H79" s="372" t="s">
        <v>89</v>
      </c>
      <c r="I79" s="16"/>
      <c r="J79" s="19"/>
      <c r="L79" s="372" t="s">
        <v>89</v>
      </c>
      <c r="M79" s="69"/>
    </row>
    <row r="80" spans="1:15" s="7" customFormat="1" ht="14.1" customHeight="1" outlineLevel="2">
      <c r="A80" s="20">
        <v>12</v>
      </c>
      <c r="B80" s="21">
        <v>12</v>
      </c>
      <c r="C80" s="22" t="s">
        <v>2</v>
      </c>
      <c r="D80" s="23" t="s">
        <v>3</v>
      </c>
      <c r="E80" s="24">
        <f>E74+7</f>
        <v>44331</v>
      </c>
      <c r="F80" s="23" t="s">
        <v>13</v>
      </c>
      <c r="G80" s="24">
        <f>E80+1</f>
        <v>44332</v>
      </c>
      <c r="H80" s="23" t="s">
        <v>4</v>
      </c>
      <c r="I80" s="24">
        <f>G80+1</f>
        <v>44333</v>
      </c>
      <c r="J80" s="23" t="s">
        <v>17</v>
      </c>
      <c r="K80" s="24">
        <f>I80+1</f>
        <v>44334</v>
      </c>
      <c r="L80" s="23" t="s">
        <v>6</v>
      </c>
      <c r="M80" s="67">
        <f>K80+1</f>
        <v>44335</v>
      </c>
    </row>
    <row r="81" spans="1:13" s="18" customFormat="1" ht="14.1" customHeight="1" outlineLevel="1">
      <c r="A81" s="44"/>
      <c r="B81" s="45"/>
      <c r="C81" s="46"/>
      <c r="D81" s="47"/>
      <c r="E81" s="48"/>
      <c r="F81" s="47"/>
      <c r="G81" s="48"/>
      <c r="H81" s="47"/>
      <c r="I81" s="48"/>
      <c r="J81" s="47"/>
      <c r="K81" s="48"/>
      <c r="L81" s="47"/>
      <c r="M81" s="68"/>
    </row>
    <row r="82" spans="1:13" ht="14.1" customHeight="1" outlineLevel="1">
      <c r="A82" s="2">
        <v>12</v>
      </c>
      <c r="C82" s="17" t="s">
        <v>7</v>
      </c>
      <c r="D82" s="6"/>
      <c r="E82" s="16"/>
      <c r="F82" s="6"/>
      <c r="G82" s="16"/>
      <c r="H82" s="6"/>
      <c r="I82" s="16"/>
      <c r="J82" s="1"/>
      <c r="L82" s="1"/>
      <c r="M82" s="71"/>
    </row>
    <row r="83" spans="1:13" ht="14.1" customHeight="1" outlineLevel="1">
      <c r="A83" s="2">
        <v>12</v>
      </c>
      <c r="C83" s="17" t="s">
        <v>8</v>
      </c>
      <c r="D83" s="6"/>
      <c r="E83" s="16"/>
      <c r="F83" s="6"/>
      <c r="G83" s="16"/>
      <c r="I83" s="16"/>
      <c r="J83" s="19"/>
      <c r="L83" s="19"/>
      <c r="M83" s="69"/>
    </row>
    <row r="84" spans="1:13" ht="14.1" customHeight="1" outlineLevel="1">
      <c r="A84" s="2">
        <v>12</v>
      </c>
      <c r="C84" s="17" t="s">
        <v>9</v>
      </c>
      <c r="D84" s="1"/>
      <c r="E84" s="16"/>
      <c r="F84" s="6"/>
      <c r="G84" s="16"/>
      <c r="H84" s="6"/>
      <c r="I84" s="16"/>
      <c r="J84" s="19"/>
      <c r="L84" s="19"/>
      <c r="M84" s="69"/>
    </row>
    <row r="85" spans="1:13" ht="14.1" customHeight="1" outlineLevel="1" thickBot="1">
      <c r="A85" s="2">
        <v>12</v>
      </c>
      <c r="C85" s="17" t="s">
        <v>10</v>
      </c>
      <c r="D85" s="28"/>
      <c r="E85" s="16"/>
      <c r="F85" s="28"/>
      <c r="G85" s="16"/>
      <c r="H85" s="28"/>
      <c r="I85" s="372" t="s">
        <v>89</v>
      </c>
      <c r="J85" s="28"/>
      <c r="L85" s="28"/>
      <c r="M85" s="372" t="s">
        <v>89</v>
      </c>
    </row>
    <row r="86" spans="1:13" s="7" customFormat="1" ht="14.1" customHeight="1" outlineLevel="2">
      <c r="A86" s="20">
        <v>13</v>
      </c>
      <c r="B86" s="21">
        <v>13</v>
      </c>
      <c r="C86" s="22" t="s">
        <v>2</v>
      </c>
      <c r="D86" s="23" t="s">
        <v>3</v>
      </c>
      <c r="E86" s="24">
        <f>E80+7</f>
        <v>44338</v>
      </c>
      <c r="F86" s="23" t="s">
        <v>13</v>
      </c>
      <c r="G86" s="24">
        <f>E86+1</f>
        <v>44339</v>
      </c>
      <c r="H86" s="23" t="s">
        <v>4</v>
      </c>
      <c r="I86" s="24">
        <f>G86+1</f>
        <v>44340</v>
      </c>
      <c r="J86" s="23" t="s">
        <v>17</v>
      </c>
      <c r="K86" s="24">
        <f>I86+1</f>
        <v>44341</v>
      </c>
      <c r="L86" s="23" t="s">
        <v>6</v>
      </c>
      <c r="M86" s="67">
        <f>K86+1</f>
        <v>44342</v>
      </c>
    </row>
    <row r="87" spans="1:13" s="18" customFormat="1" ht="14.1" customHeight="1" outlineLevel="1">
      <c r="A87" s="44"/>
      <c r="B87" s="45"/>
      <c r="C87" s="46"/>
      <c r="D87" s="47"/>
      <c r="E87" s="48"/>
      <c r="F87" s="47"/>
      <c r="G87" s="48"/>
      <c r="H87" s="47"/>
      <c r="I87" s="48"/>
      <c r="J87" s="47"/>
      <c r="K87" s="48"/>
      <c r="L87" s="47"/>
      <c r="M87" s="68"/>
    </row>
    <row r="88" spans="1:13" ht="14.1" customHeight="1" outlineLevel="1">
      <c r="A88" s="2">
        <v>13</v>
      </c>
      <c r="C88" s="17" t="s">
        <v>7</v>
      </c>
      <c r="F88" s="6"/>
      <c r="G88" s="16"/>
      <c r="H88" s="6"/>
      <c r="I88" s="16"/>
      <c r="J88" s="1"/>
      <c r="L88" s="1"/>
      <c r="M88" s="71"/>
    </row>
    <row r="89" spans="1:13" ht="14.1" customHeight="1" outlineLevel="1">
      <c r="A89" s="2">
        <v>13</v>
      </c>
      <c r="C89" s="17" t="s">
        <v>8</v>
      </c>
      <c r="F89" s="6"/>
      <c r="G89" s="16"/>
      <c r="I89" s="16"/>
      <c r="J89" s="19"/>
      <c r="L89" s="19"/>
      <c r="M89" s="69"/>
    </row>
    <row r="90" spans="1:13" ht="14.1" customHeight="1" outlineLevel="1">
      <c r="A90" s="2">
        <v>13</v>
      </c>
      <c r="C90" s="17" t="s">
        <v>9</v>
      </c>
      <c r="F90" s="6"/>
      <c r="G90" s="16"/>
      <c r="H90" s="6"/>
      <c r="I90" s="16"/>
      <c r="J90" s="19"/>
      <c r="L90" s="19"/>
      <c r="M90" s="69"/>
    </row>
    <row r="91" spans="1:13" ht="14.1" customHeight="1" outlineLevel="1">
      <c r="A91" s="2">
        <v>13</v>
      </c>
      <c r="C91" s="17" t="s">
        <v>10</v>
      </c>
      <c r="D91" s="28"/>
      <c r="E91" s="99"/>
      <c r="F91" s="28"/>
      <c r="G91" s="16"/>
      <c r="H91" s="28"/>
      <c r="I91" s="16"/>
      <c r="J91" s="113"/>
      <c r="L91" s="113"/>
      <c r="M91" s="69"/>
    </row>
    <row r="92" spans="1:13" s="7" customFormat="1" ht="14.1" customHeight="1" outlineLevel="2">
      <c r="A92" s="20">
        <v>14</v>
      </c>
      <c r="B92" s="21">
        <v>14</v>
      </c>
      <c r="C92" s="22" t="s">
        <v>2</v>
      </c>
      <c r="D92" s="23" t="s">
        <v>3</v>
      </c>
      <c r="E92" s="24">
        <f>E86+7</f>
        <v>44345</v>
      </c>
      <c r="F92" s="23" t="s">
        <v>13</v>
      </c>
      <c r="G92" s="24">
        <f>E92+1</f>
        <v>44346</v>
      </c>
      <c r="H92" s="23" t="s">
        <v>4</v>
      </c>
      <c r="I92" s="24">
        <f>G92+1</f>
        <v>44347</v>
      </c>
      <c r="J92" s="23" t="s">
        <v>17</v>
      </c>
      <c r="K92" s="24">
        <f>I92+1</f>
        <v>44348</v>
      </c>
      <c r="L92" s="23" t="s">
        <v>6</v>
      </c>
      <c r="M92" s="67">
        <f>K92+1</f>
        <v>44349</v>
      </c>
    </row>
    <row r="93" spans="1:13" s="18" customFormat="1" ht="14.1" customHeight="1" outlineLevel="1">
      <c r="A93" s="44"/>
      <c r="B93" s="45"/>
      <c r="C93" s="46"/>
      <c r="D93" s="47"/>
      <c r="E93" s="48"/>
      <c r="F93" s="47"/>
      <c r="G93" s="48"/>
      <c r="H93" s="47"/>
      <c r="I93" s="48"/>
      <c r="J93" s="47"/>
      <c r="K93" s="48"/>
      <c r="L93" s="47"/>
      <c r="M93" s="68"/>
    </row>
    <row r="94" spans="1:13" ht="14.1" customHeight="1" outlineLevel="1">
      <c r="A94" s="2">
        <v>14</v>
      </c>
      <c r="C94" s="17" t="s">
        <v>7</v>
      </c>
      <c r="F94" s="6"/>
      <c r="G94" s="16"/>
      <c r="H94" s="6"/>
      <c r="I94" s="16"/>
      <c r="L94" s="19"/>
      <c r="M94" s="71"/>
    </row>
    <row r="95" spans="1:13" ht="14.1" customHeight="1" outlineLevel="1">
      <c r="A95" s="2">
        <v>14</v>
      </c>
      <c r="C95" s="17" t="s">
        <v>8</v>
      </c>
      <c r="F95" s="6"/>
      <c r="G95" s="16"/>
      <c r="H95" s="6"/>
      <c r="I95" s="16"/>
      <c r="J95" s="19"/>
      <c r="L95" s="19"/>
      <c r="M95" s="69"/>
    </row>
    <row r="96" spans="1:13" ht="14.1" customHeight="1" outlineLevel="1">
      <c r="A96" s="2">
        <v>14</v>
      </c>
      <c r="C96" s="17" t="s">
        <v>9</v>
      </c>
      <c r="F96" s="6"/>
      <c r="G96" s="16"/>
      <c r="H96" s="6"/>
      <c r="I96" s="16"/>
      <c r="J96" s="19"/>
      <c r="L96" s="19"/>
      <c r="M96" s="69"/>
    </row>
    <row r="97" spans="1:13" ht="14.1" customHeight="1" outlineLevel="1">
      <c r="A97" s="2">
        <v>14</v>
      </c>
      <c r="C97" s="17" t="s">
        <v>10</v>
      </c>
      <c r="D97" s="98"/>
      <c r="E97" s="99"/>
      <c r="F97" s="19"/>
      <c r="G97" s="16"/>
      <c r="H97" s="6"/>
      <c r="I97" s="16"/>
      <c r="J97" s="19"/>
      <c r="L97" s="19"/>
      <c r="M97" s="69"/>
    </row>
    <row r="98" spans="1:13" s="7" customFormat="1" ht="14.1" customHeight="1" outlineLevel="2">
      <c r="A98" s="20">
        <v>15</v>
      </c>
      <c r="B98" s="21">
        <v>15</v>
      </c>
      <c r="C98" s="22" t="s">
        <v>2</v>
      </c>
      <c r="D98" s="23" t="s">
        <v>3</v>
      </c>
      <c r="E98" s="24">
        <f>E92+7</f>
        <v>44352</v>
      </c>
      <c r="F98" s="23" t="s">
        <v>13</v>
      </c>
      <c r="G98" s="24">
        <f>E98+1</f>
        <v>44353</v>
      </c>
      <c r="H98" s="23" t="s">
        <v>4</v>
      </c>
      <c r="I98" s="24">
        <f>G98+1</f>
        <v>44354</v>
      </c>
      <c r="J98" s="23" t="s">
        <v>17</v>
      </c>
      <c r="K98" s="24">
        <f>I98+1</f>
        <v>44355</v>
      </c>
      <c r="L98" s="23" t="s">
        <v>6</v>
      </c>
      <c r="M98" s="67">
        <f>K98+1</f>
        <v>44356</v>
      </c>
    </row>
    <row r="99" spans="1:13" s="18" customFormat="1" ht="14.1" customHeight="1" outlineLevel="1">
      <c r="A99" s="44"/>
      <c r="B99" s="45"/>
      <c r="C99" s="46"/>
      <c r="D99" s="47"/>
      <c r="E99" s="48"/>
      <c r="F99" s="47"/>
      <c r="G99" s="48"/>
      <c r="H99" s="47"/>
      <c r="I99" s="48"/>
      <c r="J99" s="47"/>
      <c r="K99" s="48"/>
      <c r="L99" s="47"/>
      <c r="M99" s="68"/>
    </row>
    <row r="100" spans="1:13" ht="14.1" customHeight="1" outlineLevel="1">
      <c r="A100" s="2">
        <v>15</v>
      </c>
      <c r="C100" s="17" t="s">
        <v>7</v>
      </c>
      <c r="D100" s="58"/>
      <c r="E100" s="59"/>
      <c r="F100" s="6"/>
      <c r="G100" s="16"/>
      <c r="H100" s="6"/>
      <c r="I100" s="16"/>
      <c r="J100" s="6"/>
      <c r="L100" s="6"/>
      <c r="M100" s="69"/>
    </row>
    <row r="101" spans="1:13" ht="14.1" customHeight="1" outlineLevel="1">
      <c r="A101" s="2">
        <v>15</v>
      </c>
      <c r="C101" s="17" t="s">
        <v>8</v>
      </c>
      <c r="D101" s="60" t="s">
        <v>18</v>
      </c>
      <c r="E101" s="59"/>
      <c r="F101" s="6"/>
      <c r="G101" s="16"/>
      <c r="H101" s="6"/>
      <c r="I101" s="16"/>
      <c r="J101" s="19"/>
      <c r="L101" s="19"/>
      <c r="M101" s="69"/>
    </row>
    <row r="102" spans="1:13" ht="14.1" customHeight="1" outlineLevel="1">
      <c r="A102" s="2">
        <v>15</v>
      </c>
      <c r="C102" s="17" t="s">
        <v>9</v>
      </c>
      <c r="D102" s="61"/>
      <c r="E102" s="59"/>
      <c r="F102" s="6"/>
      <c r="G102" s="16"/>
      <c r="H102" s="6"/>
      <c r="I102" s="16"/>
      <c r="J102" s="19"/>
      <c r="L102" s="19"/>
      <c r="M102" s="69"/>
    </row>
    <row r="103" spans="1:13" ht="14.1" customHeight="1" outlineLevel="1">
      <c r="A103" s="2">
        <v>15</v>
      </c>
      <c r="C103" s="3" t="s">
        <v>10</v>
      </c>
      <c r="D103" s="61"/>
      <c r="E103" s="59"/>
      <c r="F103" s="27"/>
      <c r="G103" s="35"/>
      <c r="H103" s="27"/>
      <c r="I103" s="35"/>
      <c r="J103" s="37"/>
      <c r="K103" s="28"/>
      <c r="L103" s="37"/>
      <c r="M103" s="69"/>
    </row>
    <row r="104" spans="1:13" s="8" customFormat="1" ht="14.1" customHeight="1" outlineLevel="1">
      <c r="D104" s="34"/>
      <c r="E104" s="34"/>
      <c r="F104" s="36"/>
      <c r="G104" s="34"/>
      <c r="H104" s="36"/>
      <c r="I104" s="34"/>
      <c r="J104" s="36"/>
      <c r="K104" s="34"/>
      <c r="L104" s="36"/>
      <c r="M104" s="72"/>
    </row>
    <row r="105" spans="1:13" ht="14.1" customHeight="1" outlineLevel="1">
      <c r="B105" s="2"/>
      <c r="C105" s="2"/>
      <c r="D105" s="18"/>
      <c r="G105" s="29"/>
      <c r="I105" s="17"/>
      <c r="M105" s="69"/>
    </row>
    <row r="106" spans="1:13" ht="14.1" customHeight="1" outlineLevel="1">
      <c r="B106" s="2"/>
      <c r="C106" s="2"/>
      <c r="D106" s="53"/>
      <c r="E106" s="54"/>
      <c r="F106" s="32"/>
      <c r="G106" s="55"/>
      <c r="H106" s="32"/>
      <c r="I106" s="56"/>
      <c r="J106" s="32"/>
      <c r="M106" s="69"/>
    </row>
    <row r="107" spans="1:13" ht="14.1" customHeight="1" outlineLevel="1">
      <c r="B107" s="2"/>
      <c r="C107" s="2"/>
      <c r="D107" s="113" t="s">
        <v>63</v>
      </c>
      <c r="E107" s="109">
        <f>COUNTIF(D5:M104, "ΔιαχΕπειγ")</f>
        <v>8</v>
      </c>
      <c r="F107" s="343">
        <v>16</v>
      </c>
      <c r="G107" s="29"/>
      <c r="I107" s="2"/>
      <c r="J107" s="355"/>
    </row>
    <row r="108" spans="1:13" ht="14.1" customHeight="1" outlineLevel="1">
      <c r="B108" s="2"/>
      <c r="C108" s="2"/>
      <c r="D108" s="374" t="s">
        <v>89</v>
      </c>
      <c r="E108" s="109">
        <f>COUNTIF(D6:M105, "ΦρονΚαρκ")</f>
        <v>8</v>
      </c>
      <c r="F108" s="343">
        <v>16</v>
      </c>
      <c r="G108" s="55"/>
      <c r="H108" s="56"/>
      <c r="I108" s="32"/>
      <c r="J108" s="353"/>
      <c r="K108" s="2"/>
      <c r="M108" s="2"/>
    </row>
    <row r="109" spans="1:13" ht="14.1" customHeight="1" outlineLevel="1">
      <c r="B109" s="2"/>
      <c r="C109" s="2"/>
      <c r="D109" s="375" t="s">
        <v>90</v>
      </c>
      <c r="E109" s="109">
        <f>COUNTIF(D7:M106, "ΖητημΚλΗθ")</f>
        <v>8</v>
      </c>
      <c r="F109" s="343">
        <v>16</v>
      </c>
      <c r="G109"/>
      <c r="H109" s="3"/>
      <c r="I109" s="2"/>
      <c r="J109" s="353"/>
      <c r="K109" s="2"/>
      <c r="M109" s="2"/>
    </row>
    <row r="110" spans="1:13" ht="14.1" customHeight="1" outlineLevel="1">
      <c r="C110" s="1"/>
      <c r="D110" s="62"/>
      <c r="E110" s="63"/>
      <c r="F110" s="63"/>
      <c r="G110" s="64"/>
      <c r="H110" s="63"/>
      <c r="I110" s="65"/>
      <c r="J110" s="63"/>
      <c r="K110" s="63"/>
      <c r="L110" s="63"/>
      <c r="M110" s="2"/>
    </row>
    <row r="111" spans="1:13" ht="14.1" customHeight="1" outlineLevel="1">
      <c r="C111" s="1"/>
      <c r="D111" s="66"/>
      <c r="E111" s="63"/>
      <c r="F111" s="63"/>
      <c r="G111" s="63"/>
      <c r="H111" s="63"/>
      <c r="I111" s="63"/>
      <c r="J111" s="63"/>
      <c r="K111" s="63"/>
      <c r="L111" s="63"/>
      <c r="M111" s="2"/>
    </row>
    <row r="112" spans="1:13" ht="14.1" customHeight="1" outlineLevel="1">
      <c r="C112" s="1"/>
      <c r="E112" s="2"/>
      <c r="G112" s="2"/>
      <c r="I112" s="2"/>
      <c r="K112" s="2"/>
      <c r="M112" s="2"/>
    </row>
    <row r="113" spans="2:13" ht="14.1" customHeight="1" outlineLevel="1">
      <c r="C113" s="1"/>
      <c r="D113" s="51"/>
      <c r="E113" s="52"/>
      <c r="F113" s="52"/>
      <c r="G113" s="52"/>
      <c r="H113" s="52"/>
      <c r="I113" s="52"/>
      <c r="J113" s="52"/>
      <c r="K113" s="52"/>
      <c r="L113" s="52"/>
      <c r="M113" s="52"/>
    </row>
    <row r="114" spans="2:13" ht="14.1" customHeight="1" outlineLevel="1">
      <c r="B114" s="49"/>
      <c r="C114" s="1"/>
      <c r="D114" s="51"/>
      <c r="E114" s="52"/>
      <c r="F114" s="52"/>
      <c r="G114" s="52"/>
      <c r="H114" s="52"/>
      <c r="I114" s="52"/>
      <c r="J114" s="52"/>
      <c r="K114" s="52"/>
      <c r="L114" s="52"/>
      <c r="M114" s="52"/>
    </row>
    <row r="115" spans="2:13" ht="14.1" customHeight="1">
      <c r="C115" s="1"/>
      <c r="E115" s="2"/>
      <c r="G115" s="2"/>
      <c r="I115" s="2"/>
      <c r="K115" s="2"/>
      <c r="M115" s="2"/>
    </row>
  </sheetData>
  <autoFilter ref="A1:M103"/>
  <pageMargins left="0.6692913385826772" right="0.55118110236220474" top="1.1811023622047245" bottom="1.0236220472440944" header="0.59055118110236227" footer="0.59055118110236227"/>
  <pageSetup paperSize="9" scale="98" fitToHeight="2" orientation="portrait" horizontalDpi="4294967295" verticalDpi="300" r:id="rId1"/>
  <headerFooter alignWithMargins="0">
    <oddHeader xml:space="preserve">&amp;R&amp;"Calibri,Κανονικά"12ο Εξάμηνο </oddHeader>
    <oddFooter>&amp;R&amp;"Arial,Regular" &amp;P / &amp;N</oddFooter>
  </headerFooter>
  <rowBreaks count="1" manualBreakCount="1">
    <brk id="55" min="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6</vt:i4>
      </vt:variant>
      <vt:variant>
        <vt:lpstr>Περιοχές με ονόματα</vt:lpstr>
      </vt:variant>
      <vt:variant>
        <vt:i4>6</vt:i4>
      </vt:variant>
    </vt:vector>
  </HeadingPairs>
  <TitlesOfParts>
    <vt:vector size="12" baseType="lpstr">
      <vt:lpstr>2ου</vt:lpstr>
      <vt:lpstr>4ου</vt:lpstr>
      <vt:lpstr>6ου</vt:lpstr>
      <vt:lpstr>8ου</vt:lpstr>
      <vt:lpstr>10ου</vt:lpstr>
      <vt:lpstr>12ου</vt:lpstr>
      <vt:lpstr>'10ου'!Print_Area</vt:lpstr>
      <vt:lpstr>'12ου'!Print_Area</vt:lpstr>
      <vt:lpstr>'2ου'!Print_Area</vt:lpstr>
      <vt:lpstr>'4ου'!Print_Area</vt:lpstr>
      <vt:lpstr>'6ου'!Print_Area</vt:lpstr>
      <vt:lpstr>'8ου'!Print_Area</vt:lpstr>
    </vt:vector>
  </TitlesOfParts>
  <Company>Unknown Organization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DIEP</cp:lastModifiedBy>
  <cp:lastPrinted>2023-01-24T06:43:41Z</cp:lastPrinted>
  <dcterms:created xsi:type="dcterms:W3CDTF">1996-08-31T00:15:12Z</dcterms:created>
  <dcterms:modified xsi:type="dcterms:W3CDTF">2023-02-15T10:37:02Z</dcterms:modified>
</cp:coreProperties>
</file>