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hared\Papers\ΦΟΙΤΗΤΙΚΑ ΘΕΜΑΤΑ\ΩΡΟΛΟΓΙΟ ΠΡΟΓΡΑΜΜΑ\"/>
    </mc:Choice>
  </mc:AlternateContent>
  <bookViews>
    <workbookView xWindow="0" yWindow="0" windowWidth="19170" windowHeight="8070" tabRatio="659"/>
  </bookViews>
  <sheets>
    <sheet name="1ου" sheetId="3" r:id="rId1"/>
    <sheet name="3ου" sheetId="10" r:id="rId2"/>
    <sheet name="5ου" sheetId="11" r:id="rId3"/>
    <sheet name="7ου" sheetId="12" r:id="rId4"/>
    <sheet name="9ου" sheetId="13" r:id="rId5"/>
    <sheet name="11ου" sheetId="14" r:id="rId6"/>
  </sheets>
  <definedNames>
    <definedName name="_xlnm._FilterDatabase" localSheetId="5" hidden="1">'11ου'!$A$1:$L$86</definedName>
    <definedName name="_xlnm._FilterDatabase" localSheetId="0" hidden="1">'1ου'!$A$1:$L$86</definedName>
    <definedName name="_xlnm._FilterDatabase" localSheetId="1" hidden="1">'3ου'!$A$1:$L$86</definedName>
    <definedName name="_xlnm._FilterDatabase" localSheetId="2" hidden="1">'5ου'!$A$1:$L$86</definedName>
    <definedName name="_xlnm._FilterDatabase" localSheetId="3" hidden="1">'7ου'!$A$1:$L$86</definedName>
    <definedName name="_xlnm._FilterDatabase" localSheetId="4" hidden="1">'9ου'!$A$1:$L$86</definedName>
    <definedName name="_Order1" hidden="1">255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Date_format">#REF!</definedName>
    <definedName name="_xlnm.Print_Area" localSheetId="5">'11ου'!$A$2:$L$97</definedName>
    <definedName name="_xlnm.Print_Area" localSheetId="0">'1ου'!$A$1:$L$96</definedName>
    <definedName name="_xlnm.Print_Area" localSheetId="1">'3ου'!$A$2:$L$92</definedName>
    <definedName name="_xlnm.Print_Area" localSheetId="2">'5ου'!$A$2:$L$98</definedName>
    <definedName name="_xlnm.Print_Area" localSheetId="3">'7ου'!$A$2:$L$97</definedName>
    <definedName name="_xlnm.Print_Area" localSheetId="4">'9ου'!$A$2:$L$97</definedName>
  </definedNames>
  <calcPr calcId="162913"/>
</workbook>
</file>

<file path=xl/calcChain.xml><?xml version="1.0" encoding="utf-8"?>
<calcChain xmlns="http://schemas.openxmlformats.org/spreadsheetml/2006/main">
  <c r="D106" i="14" l="1"/>
  <c r="D102" i="14" l="1"/>
  <c r="D113" i="11" l="1"/>
  <c r="D105" i="14" l="1"/>
  <c r="D7" i="10" l="1"/>
  <c r="D12" i="10" s="1"/>
  <c r="F2" i="14"/>
  <c r="H2" i="14" s="1"/>
  <c r="D7" i="14"/>
  <c r="F7" i="14"/>
  <c r="H7" i="14" s="1"/>
  <c r="J7" i="14" s="1"/>
  <c r="L7" i="14" s="1"/>
  <c r="F2" i="13"/>
  <c r="H2" i="13"/>
  <c r="J2" i="13" s="1"/>
  <c r="L2" i="13" s="1"/>
  <c r="D7" i="13"/>
  <c r="F7" i="13"/>
  <c r="H7" i="13" s="1"/>
  <c r="J7" i="13" s="1"/>
  <c r="L7" i="13" s="1"/>
  <c r="F2" i="12"/>
  <c r="H2" i="12" s="1"/>
  <c r="J2" i="12" s="1"/>
  <c r="L2" i="12" s="1"/>
  <c r="D7" i="12"/>
  <c r="F2" i="11"/>
  <c r="D7" i="11"/>
  <c r="F2" i="10"/>
  <c r="H2" i="10" s="1"/>
  <c r="J2" i="10" s="1"/>
  <c r="L2" i="10" s="1"/>
  <c r="F2" i="3"/>
  <c r="H2" i="3" s="1"/>
  <c r="D7" i="3"/>
  <c r="F7" i="3" s="1"/>
  <c r="D12" i="13"/>
  <c r="F12" i="13" s="1"/>
  <c r="H12" i="13" s="1"/>
  <c r="J12" i="13" s="1"/>
  <c r="L12" i="13" s="1"/>
  <c r="D12" i="11"/>
  <c r="D17" i="11" s="1"/>
  <c r="F12" i="11"/>
  <c r="H12" i="11" s="1"/>
  <c r="J12" i="11" s="1"/>
  <c r="L12" i="11" s="1"/>
  <c r="D12" i="14"/>
  <c r="F12" i="14"/>
  <c r="D17" i="14"/>
  <c r="H12" i="14"/>
  <c r="F17" i="14"/>
  <c r="H17" i="14"/>
  <c r="J17" i="14" s="1"/>
  <c r="L17" i="14" s="1"/>
  <c r="D22" i="14"/>
  <c r="J12" i="14"/>
  <c r="L12" i="14" s="1"/>
  <c r="F22" i="14"/>
  <c r="H22" i="14"/>
  <c r="J22" i="14" s="1"/>
  <c r="L22" i="14" s="1"/>
  <c r="D27" i="14"/>
  <c r="F27" i="14"/>
  <c r="H27" i="14" s="1"/>
  <c r="J27" i="14" s="1"/>
  <c r="L27" i="14" s="1"/>
  <c r="D32" i="14"/>
  <c r="D37" i="14" s="1"/>
  <c r="F32" i="14"/>
  <c r="H32" i="14" s="1"/>
  <c r="J32" i="14" s="1"/>
  <c r="L32" i="14" s="1"/>
  <c r="D17" i="13" l="1"/>
  <c r="H2" i="11"/>
  <c r="J2" i="11" s="1"/>
  <c r="L2" i="11" s="1"/>
  <c r="F7" i="11"/>
  <c r="H7" i="11" s="1"/>
  <c r="J7" i="11" s="1"/>
  <c r="L7" i="11" s="1"/>
  <c r="J2" i="14"/>
  <c r="L2" i="14" s="1"/>
  <c r="F37" i="14"/>
  <c r="H37" i="14" s="1"/>
  <c r="J37" i="14" s="1"/>
  <c r="L37" i="14" s="1"/>
  <c r="D42" i="14"/>
  <c r="D12" i="12"/>
  <c r="F7" i="12"/>
  <c r="F17" i="11"/>
  <c r="D22" i="11"/>
  <c r="F12" i="10"/>
  <c r="H12" i="10" s="1"/>
  <c r="J12" i="10" s="1"/>
  <c r="L12" i="10" s="1"/>
  <c r="D17" i="10"/>
  <c r="F7" i="10"/>
  <c r="J2" i="3"/>
  <c r="L2" i="3" s="1"/>
  <c r="H7" i="3"/>
  <c r="J7" i="3" s="1"/>
  <c r="L7" i="3" s="1"/>
  <c r="D12" i="3"/>
  <c r="F17" i="13" l="1"/>
  <c r="H17" i="13" s="1"/>
  <c r="J17" i="13" s="1"/>
  <c r="L17" i="13" s="1"/>
  <c r="D22" i="13"/>
  <c r="F42" i="14"/>
  <c r="D47" i="14"/>
  <c r="F12" i="12"/>
  <c r="H12" i="12" s="1"/>
  <c r="J12" i="12" s="1"/>
  <c r="L12" i="12" s="1"/>
  <c r="D17" i="12"/>
  <c r="H7" i="12"/>
  <c r="F22" i="11"/>
  <c r="H22" i="11" s="1"/>
  <c r="J22" i="11" s="1"/>
  <c r="L22" i="11" s="1"/>
  <c r="D27" i="11"/>
  <c r="H17" i="11"/>
  <c r="H7" i="10"/>
  <c r="F17" i="10"/>
  <c r="H17" i="10" s="1"/>
  <c r="J17" i="10" s="1"/>
  <c r="L17" i="10" s="1"/>
  <c r="D22" i="10"/>
  <c r="F12" i="3"/>
  <c r="H12" i="3" s="1"/>
  <c r="J12" i="3" s="1"/>
  <c r="L12" i="3" s="1"/>
  <c r="D17" i="3"/>
  <c r="D27" i="13" l="1"/>
  <c r="F22" i="13"/>
  <c r="H22" i="13" s="1"/>
  <c r="J22" i="13" s="1"/>
  <c r="L22" i="13" s="1"/>
  <c r="H42" i="14"/>
  <c r="F47" i="14"/>
  <c r="H47" i="14" s="1"/>
  <c r="J47" i="14" s="1"/>
  <c r="L47" i="14" s="1"/>
  <c r="D52" i="14"/>
  <c r="F17" i="12"/>
  <c r="H17" i="12" s="1"/>
  <c r="J17" i="12" s="1"/>
  <c r="L17" i="12" s="1"/>
  <c r="D22" i="12"/>
  <c r="J7" i="12"/>
  <c r="F27" i="11"/>
  <c r="H27" i="11" s="1"/>
  <c r="J27" i="11" s="1"/>
  <c r="L27" i="11" s="1"/>
  <c r="D32" i="11"/>
  <c r="J17" i="11"/>
  <c r="F22" i="10"/>
  <c r="H22" i="10" s="1"/>
  <c r="J22" i="10" s="1"/>
  <c r="L22" i="10" s="1"/>
  <c r="D27" i="10"/>
  <c r="J7" i="10"/>
  <c r="F17" i="3"/>
  <c r="D22" i="3"/>
  <c r="D32" i="13" l="1"/>
  <c r="F27" i="13"/>
  <c r="H27" i="13" s="1"/>
  <c r="J27" i="13" s="1"/>
  <c r="L27" i="13" s="1"/>
  <c r="F52" i="14"/>
  <c r="H52" i="14" s="1"/>
  <c r="J52" i="14" s="1"/>
  <c r="L52" i="14" s="1"/>
  <c r="D57" i="14"/>
  <c r="J42" i="14"/>
  <c r="D27" i="12"/>
  <c r="F22" i="12"/>
  <c r="H22" i="12" s="1"/>
  <c r="J22" i="12" s="1"/>
  <c r="L22" i="12" s="1"/>
  <c r="L7" i="12"/>
  <c r="D37" i="11"/>
  <c r="F32" i="11"/>
  <c r="H32" i="11" s="1"/>
  <c r="J32" i="11" s="1"/>
  <c r="L32" i="11" s="1"/>
  <c r="L17" i="11"/>
  <c r="L7" i="10"/>
  <c r="F27" i="10"/>
  <c r="H27" i="10" s="1"/>
  <c r="J27" i="10" s="1"/>
  <c r="L27" i="10" s="1"/>
  <c r="D32" i="10"/>
  <c r="D27" i="3"/>
  <c r="F22" i="3"/>
  <c r="H22" i="3" s="1"/>
  <c r="J22" i="3" s="1"/>
  <c r="L22" i="3" s="1"/>
  <c r="H17" i="3"/>
  <c r="F32" i="13" l="1"/>
  <c r="H32" i="13" s="1"/>
  <c r="J32" i="13" s="1"/>
  <c r="L32" i="13" s="1"/>
  <c r="D37" i="13"/>
  <c r="L42" i="14"/>
  <c r="F57" i="14"/>
  <c r="H57" i="14" s="1"/>
  <c r="J57" i="14" s="1"/>
  <c r="L57" i="14" s="1"/>
  <c r="D62" i="14"/>
  <c r="F27" i="12"/>
  <c r="D32" i="12"/>
  <c r="F37" i="11"/>
  <c r="D42" i="11"/>
  <c r="F32" i="10"/>
  <c r="H32" i="10" s="1"/>
  <c r="J32" i="10" s="1"/>
  <c r="L32" i="10" s="1"/>
  <c r="D37" i="10"/>
  <c r="J17" i="3"/>
  <c r="D32" i="3"/>
  <c r="F27" i="3"/>
  <c r="H27" i="3" s="1"/>
  <c r="J27" i="3" s="1"/>
  <c r="L27" i="3" s="1"/>
  <c r="D42" i="13" l="1"/>
  <c r="F37" i="13"/>
  <c r="H37" i="13" s="1"/>
  <c r="J37" i="13" s="1"/>
  <c r="L37" i="13" s="1"/>
  <c r="F62" i="14"/>
  <c r="H62" i="14" s="1"/>
  <c r="J62" i="14" s="1"/>
  <c r="L62" i="14" s="1"/>
  <c r="D67" i="14"/>
  <c r="H27" i="12"/>
  <c r="J27" i="12" s="1"/>
  <c r="L27" i="12" s="1"/>
  <c r="D37" i="12"/>
  <c r="F32" i="12"/>
  <c r="H32" i="12" s="1"/>
  <c r="J32" i="12" s="1"/>
  <c r="L32" i="12" s="1"/>
  <c r="F42" i="11"/>
  <c r="H42" i="11" s="1"/>
  <c r="J42" i="11" s="1"/>
  <c r="L42" i="11" s="1"/>
  <c r="D47" i="11"/>
  <c r="H37" i="11"/>
  <c r="F37" i="10"/>
  <c r="D42" i="10"/>
  <c r="F32" i="3"/>
  <c r="H32" i="3" s="1"/>
  <c r="J32" i="3" s="1"/>
  <c r="L32" i="3" s="1"/>
  <c r="D37" i="3"/>
  <c r="L17" i="3"/>
  <c r="F42" i="13" l="1"/>
  <c r="H42" i="13" s="1"/>
  <c r="J42" i="13" s="1"/>
  <c r="L42" i="13" s="1"/>
  <c r="D47" i="13"/>
  <c r="F67" i="14"/>
  <c r="D72" i="14"/>
  <c r="F37" i="12"/>
  <c r="D42" i="12"/>
  <c r="F47" i="11"/>
  <c r="H47" i="11" s="1"/>
  <c r="J47" i="11" s="1"/>
  <c r="L47" i="11" s="1"/>
  <c r="D52" i="11"/>
  <c r="J37" i="11"/>
  <c r="F42" i="10"/>
  <c r="H42" i="10" s="1"/>
  <c r="J42" i="10" s="1"/>
  <c r="L42" i="10" s="1"/>
  <c r="D47" i="10"/>
  <c r="H37" i="10"/>
  <c r="F37" i="3"/>
  <c r="D42" i="3"/>
  <c r="F47" i="13" l="1"/>
  <c r="H47" i="13" s="1"/>
  <c r="J47" i="13" s="1"/>
  <c r="L47" i="13" s="1"/>
  <c r="D52" i="13"/>
  <c r="F72" i="14"/>
  <c r="H72" i="14" s="1"/>
  <c r="J72" i="14" s="1"/>
  <c r="L72" i="14" s="1"/>
  <c r="D77" i="14"/>
  <c r="H67" i="14"/>
  <c r="J67" i="14" s="1"/>
  <c r="L67" i="14" s="1"/>
  <c r="H37" i="12"/>
  <c r="J37" i="12" s="1"/>
  <c r="L37" i="12" s="1"/>
  <c r="F42" i="12"/>
  <c r="H42" i="12" s="1"/>
  <c r="J42" i="12" s="1"/>
  <c r="L42" i="12" s="1"/>
  <c r="D47" i="12"/>
  <c r="F52" i="11"/>
  <c r="H52" i="11" s="1"/>
  <c r="J52" i="11" s="1"/>
  <c r="L52" i="11" s="1"/>
  <c r="D57" i="11"/>
  <c r="L37" i="11"/>
  <c r="F47" i="10"/>
  <c r="H47" i="10" s="1"/>
  <c r="J47" i="10" s="1"/>
  <c r="L47" i="10" s="1"/>
  <c r="D52" i="10"/>
  <c r="J37" i="10"/>
  <c r="F42" i="3"/>
  <c r="H42" i="3" s="1"/>
  <c r="J42" i="3" s="1"/>
  <c r="L42" i="3" s="1"/>
  <c r="D47" i="3"/>
  <c r="H37" i="3"/>
  <c r="J37" i="3" s="1"/>
  <c r="L37" i="3" s="1"/>
  <c r="D57" i="13" l="1"/>
  <c r="F52" i="13"/>
  <c r="H52" i="13" s="1"/>
  <c r="J52" i="13" s="1"/>
  <c r="L52" i="13" s="1"/>
  <c r="F77" i="14"/>
  <c r="H77" i="14" s="1"/>
  <c r="J77" i="14" s="1"/>
  <c r="L77" i="14" s="1"/>
  <c r="D82" i="14"/>
  <c r="D52" i="12"/>
  <c r="F47" i="12"/>
  <c r="H47" i="12" s="1"/>
  <c r="J47" i="12" s="1"/>
  <c r="L47" i="12" s="1"/>
  <c r="F57" i="11"/>
  <c r="D62" i="11"/>
  <c r="F52" i="10"/>
  <c r="H52" i="10" s="1"/>
  <c r="J52" i="10" s="1"/>
  <c r="L52" i="10" s="1"/>
  <c r="D57" i="10"/>
  <c r="L37" i="10"/>
  <c r="D52" i="3"/>
  <c r="F47" i="3"/>
  <c r="H47" i="3" s="1"/>
  <c r="J47" i="3" s="1"/>
  <c r="L47" i="3" s="1"/>
  <c r="F57" i="13" l="1"/>
  <c r="H57" i="13" s="1"/>
  <c r="J57" i="13" s="1"/>
  <c r="L57" i="13" s="1"/>
  <c r="D62" i="13"/>
  <c r="F82" i="14"/>
  <c r="H82" i="14" s="1"/>
  <c r="J82" i="14" s="1"/>
  <c r="L82" i="14" s="1"/>
  <c r="D87" i="14"/>
  <c r="F87" i="14" s="1"/>
  <c r="H87" i="14" s="1"/>
  <c r="J87" i="14" s="1"/>
  <c r="L87" i="14" s="1"/>
  <c r="F52" i="12"/>
  <c r="H52" i="12" s="1"/>
  <c r="J52" i="12" s="1"/>
  <c r="L52" i="12" s="1"/>
  <c r="D57" i="12"/>
  <c r="F62" i="11"/>
  <c r="H62" i="11" s="1"/>
  <c r="J62" i="11" s="1"/>
  <c r="L62" i="11" s="1"/>
  <c r="D67" i="11"/>
  <c r="H57" i="11"/>
  <c r="J57" i="11" s="1"/>
  <c r="L57" i="11" s="1"/>
  <c r="D62" i="10"/>
  <c r="F57" i="10"/>
  <c r="H57" i="10" s="1"/>
  <c r="J57" i="10" s="1"/>
  <c r="L57" i="10" s="1"/>
  <c r="F52" i="3"/>
  <c r="H52" i="3" s="1"/>
  <c r="J52" i="3" s="1"/>
  <c r="L52" i="3" s="1"/>
  <c r="D57" i="3"/>
  <c r="F62" i="13" l="1"/>
  <c r="H62" i="13" s="1"/>
  <c r="J62" i="13" s="1"/>
  <c r="L62" i="13" s="1"/>
  <c r="D67" i="13"/>
  <c r="D103" i="14"/>
  <c r="D101" i="14"/>
  <c r="D104" i="14"/>
  <c r="D100" i="14"/>
  <c r="D99" i="14"/>
  <c r="F57" i="12"/>
  <c r="H57" i="12" s="1"/>
  <c r="J57" i="12" s="1"/>
  <c r="L57" i="12" s="1"/>
  <c r="D62" i="12"/>
  <c r="F67" i="11"/>
  <c r="H67" i="11" s="1"/>
  <c r="J67" i="11" s="1"/>
  <c r="L67" i="11" s="1"/>
  <c r="D72" i="11"/>
  <c r="F62" i="10"/>
  <c r="H62" i="10" s="1"/>
  <c r="J62" i="10" s="1"/>
  <c r="L62" i="10" s="1"/>
  <c r="D67" i="10"/>
  <c r="F57" i="3"/>
  <c r="H57" i="3" s="1"/>
  <c r="J57" i="3" s="1"/>
  <c r="L57" i="3" s="1"/>
  <c r="D62" i="3"/>
  <c r="D72" i="13" l="1"/>
  <c r="F67" i="13"/>
  <c r="H67" i="13" s="1"/>
  <c r="J67" i="13" s="1"/>
  <c r="L67" i="13" s="1"/>
  <c r="F62" i="12"/>
  <c r="H62" i="12" s="1"/>
  <c r="J62" i="12" s="1"/>
  <c r="L62" i="12" s="1"/>
  <c r="D67" i="12"/>
  <c r="F72" i="11"/>
  <c r="H72" i="11" s="1"/>
  <c r="J72" i="11" s="1"/>
  <c r="L72" i="11" s="1"/>
  <c r="D77" i="11"/>
  <c r="D72" i="10"/>
  <c r="F67" i="10"/>
  <c r="H67" i="10" s="1"/>
  <c r="J67" i="10" s="1"/>
  <c r="L67" i="10" s="1"/>
  <c r="F62" i="3"/>
  <c r="H62" i="3" s="1"/>
  <c r="J62" i="3" s="1"/>
  <c r="L62" i="3" s="1"/>
  <c r="D67" i="3"/>
  <c r="F72" i="13" l="1"/>
  <c r="D77" i="13"/>
  <c r="F67" i="12"/>
  <c r="H67" i="12" s="1"/>
  <c r="J67" i="12" s="1"/>
  <c r="L67" i="12" s="1"/>
  <c r="D72" i="12"/>
  <c r="F77" i="11"/>
  <c r="H77" i="11" s="1"/>
  <c r="J77" i="11" s="1"/>
  <c r="L77" i="11" s="1"/>
  <c r="D82" i="11"/>
  <c r="F72" i="10"/>
  <c r="H72" i="10" s="1"/>
  <c r="J72" i="10" s="1"/>
  <c r="L72" i="10" s="1"/>
  <c r="D77" i="10"/>
  <c r="F67" i="3"/>
  <c r="H67" i="3" s="1"/>
  <c r="J67" i="3" s="1"/>
  <c r="L67" i="3" s="1"/>
  <c r="D72" i="3"/>
  <c r="H72" i="13" l="1"/>
  <c r="F77" i="13"/>
  <c r="H77" i="13" s="1"/>
  <c r="J77" i="13" s="1"/>
  <c r="L77" i="13" s="1"/>
  <c r="D82" i="13"/>
  <c r="F72" i="12"/>
  <c r="H72" i="12" s="1"/>
  <c r="J72" i="12" s="1"/>
  <c r="L72" i="12" s="1"/>
  <c r="D77" i="12"/>
  <c r="F82" i="11"/>
  <c r="H82" i="11" s="1"/>
  <c r="J82" i="11" s="1"/>
  <c r="L82" i="11" s="1"/>
  <c r="D87" i="11"/>
  <c r="F87" i="11" s="1"/>
  <c r="H87" i="11" s="1"/>
  <c r="J87" i="11" s="1"/>
  <c r="L87" i="11" s="1"/>
  <c r="D82" i="10"/>
  <c r="F77" i="10"/>
  <c r="H77" i="10" s="1"/>
  <c r="J77" i="10" s="1"/>
  <c r="L77" i="10" s="1"/>
  <c r="F72" i="3"/>
  <c r="H72" i="3" s="1"/>
  <c r="J72" i="3" s="1"/>
  <c r="L72" i="3" s="1"/>
  <c r="D77" i="3"/>
  <c r="F82" i="13" l="1"/>
  <c r="H82" i="13" s="1"/>
  <c r="J82" i="13" s="1"/>
  <c r="L82" i="13" s="1"/>
  <c r="D87" i="13"/>
  <c r="F87" i="13" s="1"/>
  <c r="H87" i="13" s="1"/>
  <c r="J87" i="13" s="1"/>
  <c r="L87" i="13" s="1"/>
  <c r="J72" i="13"/>
  <c r="D110" i="11"/>
  <c r="D102" i="11"/>
  <c r="D104" i="11"/>
  <c r="F77" i="12"/>
  <c r="H77" i="12" s="1"/>
  <c r="J77" i="12" s="1"/>
  <c r="L77" i="12" s="1"/>
  <c r="D82" i="12"/>
  <c r="D109" i="11"/>
  <c r="D106" i="11"/>
  <c r="D112" i="11"/>
  <c r="D111" i="11"/>
  <c r="D105" i="11"/>
  <c r="D107" i="11"/>
  <c r="D108" i="11"/>
  <c r="D103" i="11"/>
  <c r="D87" i="10"/>
  <c r="F87" i="10" s="1"/>
  <c r="H87" i="10" s="1"/>
  <c r="J87" i="10" s="1"/>
  <c r="L87" i="10" s="1"/>
  <c r="F82" i="10"/>
  <c r="H82" i="10" s="1"/>
  <c r="J82" i="10" s="1"/>
  <c r="L82" i="10" s="1"/>
  <c r="F77" i="3"/>
  <c r="H77" i="3" s="1"/>
  <c r="J77" i="3" s="1"/>
  <c r="L77" i="3" s="1"/>
  <c r="D82" i="3"/>
  <c r="L72" i="13" l="1"/>
  <c r="D106" i="13" s="1"/>
  <c r="D103" i="13"/>
  <c r="D100" i="13"/>
  <c r="D107" i="13"/>
  <c r="D101" i="13"/>
  <c r="D102" i="13"/>
  <c r="D105" i="13"/>
  <c r="D104" i="13"/>
  <c r="F82" i="12"/>
  <c r="H82" i="12" s="1"/>
  <c r="J82" i="12" s="1"/>
  <c r="L82" i="12" s="1"/>
  <c r="D87" i="12"/>
  <c r="F87" i="12" s="1"/>
  <c r="H87" i="12" s="1"/>
  <c r="J87" i="12" s="1"/>
  <c r="L87" i="12" s="1"/>
  <c r="D102" i="10"/>
  <c r="D101" i="10"/>
  <c r="D99" i="10"/>
  <c r="D107" i="10"/>
  <c r="D103" i="10"/>
  <c r="D106" i="10"/>
  <c r="D100" i="10"/>
  <c r="D105" i="10"/>
  <c r="D104" i="10"/>
  <c r="F82" i="3"/>
  <c r="H82" i="3" s="1"/>
  <c r="J82" i="3" s="1"/>
  <c r="L82" i="3" s="1"/>
  <c r="D87" i="3"/>
  <c r="F87" i="3" s="1"/>
  <c r="H87" i="3" s="1"/>
  <c r="J87" i="3" s="1"/>
  <c r="L87" i="3" s="1"/>
  <c r="D110" i="12" l="1"/>
  <c r="D100" i="12"/>
  <c r="D103" i="12"/>
  <c r="D106" i="12"/>
  <c r="D108" i="12"/>
  <c r="D109" i="12"/>
  <c r="D107" i="12"/>
  <c r="D105" i="12"/>
  <c r="D102" i="12"/>
  <c r="D101" i="12"/>
  <c r="D104" i="12"/>
  <c r="D98" i="3"/>
  <c r="D101" i="3"/>
  <c r="D99" i="3"/>
  <c r="D97" i="3"/>
  <c r="D100" i="3"/>
  <c r="D102" i="3"/>
</calcChain>
</file>

<file path=xl/sharedStrings.xml><?xml version="1.0" encoding="utf-8"?>
<sst xmlns="http://schemas.openxmlformats.org/spreadsheetml/2006/main" count="3382" uniqueCount="97">
  <si>
    <t>Εβ</t>
  </si>
  <si>
    <t>Ωρα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</si>
  <si>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</si>
  <si>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</si>
  <si>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</si>
  <si>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</si>
  <si>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</si>
  <si>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</si>
  <si>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</si>
  <si>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</si>
  <si>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</si>
  <si>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Tues</t>
  </si>
  <si>
    <t>Τρίτη</t>
  </si>
  <si>
    <t>Wed</t>
  </si>
  <si>
    <t>Thur</t>
  </si>
  <si>
    <t>Frid</t>
  </si>
  <si>
    <t>Πέμ</t>
  </si>
  <si>
    <t>ΑΡΓΙΑ</t>
  </si>
  <si>
    <t>Βιολογ Α</t>
  </si>
  <si>
    <t>Χημεία</t>
  </si>
  <si>
    <t>ΙατρΦυσ</t>
  </si>
  <si>
    <t>ΤοπΑνατ Α</t>
  </si>
  <si>
    <t>Φυσιολ Β</t>
  </si>
  <si>
    <t>Βιοχημ Β</t>
  </si>
  <si>
    <t>ΒασΑνοσολ</t>
  </si>
  <si>
    <t>2-5 ΕργΒιοχ</t>
  </si>
  <si>
    <t>ΑνατΜυοσκ</t>
  </si>
  <si>
    <t>Φαρμακ Α</t>
  </si>
  <si>
    <t>Μικροβ. Β</t>
  </si>
  <si>
    <t>Εργ.Ιατρ.</t>
  </si>
  <si>
    <t>Μορ. Ιατρ.</t>
  </si>
  <si>
    <t>ΕΞΕΤΑΣΕΙΣ</t>
  </si>
  <si>
    <t>11-2 Εργ ΙατρΦυσ/Χημεία</t>
  </si>
  <si>
    <t>Διατροφή</t>
  </si>
  <si>
    <t>Μορ.Αν.Νευρ</t>
  </si>
  <si>
    <t>Ογκογενεση</t>
  </si>
  <si>
    <t>Οφθαλμ</t>
  </si>
  <si>
    <t>ΩΡΛ</t>
  </si>
  <si>
    <t>Δεοντ.Ιατρ</t>
  </si>
  <si>
    <t>Βασ.Ερ.Ιατρ</t>
  </si>
  <si>
    <t>Ψυχιατρ.</t>
  </si>
  <si>
    <t>Παθολ Β</t>
  </si>
  <si>
    <t>Ουρολογια</t>
  </si>
  <si>
    <t>Ορθοπ</t>
  </si>
  <si>
    <t>Ακτιν. Α</t>
  </si>
  <si>
    <t>Νευρολ</t>
  </si>
  <si>
    <t>Εξωσ.Γονιμ</t>
  </si>
  <si>
    <t>ΚινητΠεπτ</t>
  </si>
  <si>
    <t>Βιοηθικη</t>
  </si>
  <si>
    <t>Παιδοκαρδ</t>
  </si>
  <si>
    <t>ΟξυςΧρΠονος</t>
  </si>
  <si>
    <t>ΘεραπΝεοπ</t>
  </si>
  <si>
    <t>Παιδ Λοιμ</t>
  </si>
  <si>
    <t>ΚαρδιοΘωρ</t>
  </si>
  <si>
    <t>Mon</t>
  </si>
  <si>
    <t>4-7 Εργ Βιοχ</t>
  </si>
  <si>
    <t>ΤραύμαΜυο</t>
  </si>
  <si>
    <t>ΕμβυολογΑ</t>
  </si>
  <si>
    <t>Παιδ.Φαρμ</t>
  </si>
  <si>
    <t>Βιοπληροφορική</t>
  </si>
  <si>
    <t>ΧρησηΑντιβ.</t>
  </si>
  <si>
    <t>Ακτινοανατομια</t>
  </si>
  <si>
    <t>Εισ.Δημ.Υγεια</t>
  </si>
  <si>
    <t>Εισ.Δημ.Υγεία</t>
  </si>
  <si>
    <t>Ιστ.Ιατρικης</t>
  </si>
  <si>
    <t>Γεν.Παθ.Αν.</t>
  </si>
  <si>
    <t>ΦΡΟΝΤ</t>
  </si>
  <si>
    <t>Αμφ7Α</t>
  </si>
  <si>
    <t>ΜεταβΝοσ</t>
  </si>
  <si>
    <t>2-5 Εργ ΙατρΦυσ/Χημεία</t>
  </si>
  <si>
    <t>7Α1.2</t>
  </si>
  <si>
    <t>11-5 Εργ ΙατρΦυσ/Χημεία</t>
  </si>
  <si>
    <t>11-2 Εργ Χημεία</t>
  </si>
  <si>
    <t>Βιοπληροφο</t>
  </si>
  <si>
    <t>Συμπονια</t>
  </si>
  <si>
    <t>Συμπόνια</t>
  </si>
  <si>
    <t>Αμφ1</t>
  </si>
  <si>
    <t>Αμφ3</t>
  </si>
  <si>
    <t>Αμφ2</t>
  </si>
  <si>
    <t>Αναγν2</t>
  </si>
  <si>
    <t>ΠροχΑγγλ</t>
  </si>
  <si>
    <t>Ιστολογ Α</t>
  </si>
  <si>
    <t>Αρχ.Ακτινοθ.</t>
  </si>
  <si>
    <t>Επαγγ.Αναπτ.</t>
  </si>
  <si>
    <t>ΑνθρΜικρ</t>
  </si>
  <si>
    <t>7Α1.1</t>
  </si>
  <si>
    <t>ΟΚ</t>
  </si>
  <si>
    <t>ΠαθοφυσΑ</t>
  </si>
  <si>
    <t>οκ</t>
  </si>
  <si>
    <t>ΑγγλΟρολογ</t>
  </si>
  <si>
    <t>ΕφΠληρ</t>
  </si>
  <si>
    <t>Αναγν1</t>
  </si>
  <si>
    <t>ΕιδΠαθΑνΑ</t>
  </si>
  <si>
    <t>ΠαιδΛοιμ</t>
  </si>
  <si>
    <t>ΔΙΕΠ</t>
  </si>
  <si>
    <t>ΠαιδΑνοσολ</t>
  </si>
  <si>
    <t>4-7 ΕργΒιοχ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</si>
</sst>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_)"/>
  </numFmts>
  <fonts count="14" x14ac:knownFonts="1">
    <font>
      <sz val="10"/>
      <name val="Courier New"/>
      <charset val="161"/>
    </font>
    <font>
      <b/>
      <sz val="10"/>
      <name val="Arial"/>
      <family val="2"/>
      <charset val="161"/>
    </font>
    <font>
      <sz val="10"/>
      <name val="Arial"/>
      <family val="2"/>
    </font>
    <font>
      <sz val="10"/>
      <name val="Arial"/>
      <family val="2"/>
      <charset val="161"/>
    </font>
    <font>
      <sz val="10"/>
      <name val="Arial Greek"/>
    </font>
    <font>
      <b/>
      <sz val="10"/>
      <name val="Arial Narrow"/>
      <family val="2"/>
      <charset val="161"/>
    </font>
    <font>
      <sz val="10"/>
      <name val="Arial Narrow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rgb="FF0000FF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trike/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EE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66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0">
    <xf numFmtId="0" fontId="0" fillId="0" borderId="0" xfId="0"/>
    <xf numFmtId="0" fontId="3" fillId="0" borderId="0" xfId="0" applyFont="1"/>
    <xf numFmtId="0" fontId="3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5" xfId="0" applyFont="1" applyBorder="1"/>
    <xf numFmtId="0" fontId="5" fillId="0" borderId="2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applyFont="1" applyBorder="1"/>
    <xf numFmtId="0" fontId="6" fillId="0" borderId="1" xfId="0" applyFont="1" applyBorder="1"/>
    <xf numFmtId="0" fontId="6" fillId="0" borderId="11" xfId="0" applyFont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4" xfId="0" applyFont="1" applyFill="1" applyBorder="1" applyAlignment="1" applyProtection="1">
      <alignment horizontal="left"/>
    </xf>
    <xf numFmtId="164" fontId="7" fillId="0" borderId="5" xfId="0" applyNumberFormat="1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left"/>
    </xf>
    <xf numFmtId="0" fontId="8" fillId="0" borderId="2" xfId="0" quotePrefix="1" applyFont="1" applyFill="1" applyBorder="1" applyAlignment="1" applyProtection="1">
      <alignment horizontal="right"/>
    </xf>
    <xf numFmtId="16" fontId="8" fillId="0" borderId="4" xfId="0" applyNumberFormat="1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right"/>
    </xf>
    <xf numFmtId="0" fontId="7" fillId="0" borderId="1" xfId="0" quotePrefix="1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/>
    </xf>
    <xf numFmtId="16" fontId="7" fillId="2" borderId="0" xfId="0" applyNumberFormat="1" applyFont="1" applyFill="1" applyBorder="1" applyProtection="1"/>
    <xf numFmtId="15" fontId="7" fillId="28" borderId="3" xfId="0" applyNumberFormat="1" applyFont="1" applyFill="1" applyBorder="1" applyProtection="1"/>
    <xf numFmtId="16" fontId="7" fillId="28" borderId="1" xfId="0" applyNumberFormat="1" applyFont="1" applyFill="1" applyBorder="1" applyProtection="1"/>
    <xf numFmtId="15" fontId="7" fillId="31" borderId="0" xfId="0" applyNumberFormat="1" applyFont="1" applyFill="1" applyBorder="1" applyProtection="1"/>
    <xf numFmtId="15" fontId="7" fillId="31" borderId="1" xfId="0" applyNumberFormat="1" applyFont="1" applyFill="1" applyBorder="1" applyProtection="1"/>
    <xf numFmtId="16" fontId="7" fillId="2" borderId="1" xfId="0" applyNumberFormat="1" applyFont="1" applyFill="1" applyBorder="1" applyProtection="1"/>
    <xf numFmtId="0" fontId="7" fillId="11" borderId="0" xfId="0" applyFont="1" applyFill="1" applyBorder="1" applyAlignment="1" applyProtection="1">
      <alignment horizontal="left"/>
    </xf>
    <xf numFmtId="16" fontId="7" fillId="11" borderId="1" xfId="0" applyNumberFormat="1" applyFont="1" applyFill="1" applyBorder="1" applyProtection="1"/>
    <xf numFmtId="15" fontId="7" fillId="28" borderId="0" xfId="0" applyNumberFormat="1" applyFont="1" applyFill="1" applyBorder="1" applyProtection="1"/>
    <xf numFmtId="16" fontId="7" fillId="28" borderId="0" xfId="0" applyNumberFormat="1" applyFont="1" applyFill="1" applyBorder="1" applyProtection="1"/>
    <xf numFmtId="15" fontId="7" fillId="29" borderId="3" xfId="0" applyNumberFormat="1" applyFont="1" applyFill="1" applyBorder="1" applyProtection="1"/>
    <xf numFmtId="16" fontId="7" fillId="29" borderId="1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6" fontId="7" fillId="0" borderId="1" xfId="0" applyNumberFormat="1" applyFont="1" applyFill="1" applyBorder="1" applyProtection="1"/>
    <xf numFmtId="0" fontId="7" fillId="3" borderId="0" xfId="0" applyFont="1" applyFill="1" applyBorder="1" applyAlignment="1" applyProtection="1">
      <alignment horizontal="left"/>
    </xf>
    <xf numFmtId="16" fontId="7" fillId="3" borderId="1" xfId="0" applyNumberFormat="1" applyFont="1" applyFill="1" applyBorder="1" applyProtection="1"/>
    <xf numFmtId="15" fontId="7" fillId="29" borderId="0" xfId="0" applyNumberFormat="1" applyFont="1" applyFill="1" applyBorder="1" applyProtection="1"/>
    <xf numFmtId="16" fontId="7" fillId="29" borderId="0" xfId="0" applyNumberFormat="1" applyFont="1" applyFill="1" applyBorder="1" applyProtection="1"/>
    <xf numFmtId="0" fontId="7" fillId="0" borderId="3" xfId="0" applyFont="1" applyBorder="1"/>
    <xf numFmtId="0" fontId="7" fillId="0" borderId="1" xfId="0" applyFont="1" applyBorder="1"/>
    <xf numFmtId="15" fontId="7" fillId="0" borderId="0" xfId="0" applyNumberFormat="1" applyFont="1" applyFill="1" applyBorder="1" applyProtection="1"/>
    <xf numFmtId="16" fontId="7" fillId="0" borderId="0" xfId="0" applyNumberFormat="1" applyFont="1" applyFill="1" applyBorder="1" applyProtection="1"/>
    <xf numFmtId="15" fontId="7" fillId="0" borderId="3" xfId="0" applyNumberFormat="1" applyFont="1" applyFill="1" applyBorder="1" applyProtection="1"/>
    <xf numFmtId="16" fontId="8" fillId="0" borderId="2" xfId="0" applyNumberFormat="1" applyFont="1" applyFill="1" applyBorder="1" applyAlignment="1" applyProtection="1">
      <alignment horizontal="left"/>
    </xf>
    <xf numFmtId="0" fontId="8" fillId="0" borderId="6" xfId="0" quotePrefix="1" applyFont="1" applyFill="1" applyBorder="1" applyAlignment="1" applyProtection="1">
      <alignment horizontal="right"/>
    </xf>
    <xf numFmtId="16" fontId="7" fillId="0" borderId="10" xfId="0" applyNumberFormat="1" applyFont="1" applyFill="1" applyBorder="1" applyProtection="1"/>
    <xf numFmtId="0" fontId="7" fillId="2" borderId="3" xfId="0" applyFont="1" applyFill="1" applyBorder="1" applyAlignment="1" applyProtection="1">
      <alignment horizontal="left"/>
    </xf>
    <xf numFmtId="0" fontId="9" fillId="12" borderId="0" xfId="0" applyFont="1" applyFill="1" applyBorder="1" applyAlignment="1" applyProtection="1">
      <alignment horizontal="left"/>
    </xf>
    <xf numFmtId="16" fontId="7" fillId="12" borderId="1" xfId="0" applyNumberFormat="1" applyFont="1" applyFill="1" applyBorder="1" applyProtection="1"/>
    <xf numFmtId="15" fontId="9" fillId="12" borderId="0" xfId="0" applyNumberFormat="1" applyFont="1" applyFill="1" applyBorder="1" applyProtection="1"/>
    <xf numFmtId="0" fontId="7" fillId="12" borderId="1" xfId="0" applyFont="1" applyFill="1" applyBorder="1"/>
    <xf numFmtId="15" fontId="9" fillId="12" borderId="11" xfId="0" applyNumberFormat="1" applyFont="1" applyFill="1" applyBorder="1" applyProtection="1"/>
    <xf numFmtId="16" fontId="7" fillId="12" borderId="10" xfId="0" applyNumberFormat="1" applyFont="1" applyFill="1" applyBorder="1" applyProtection="1"/>
    <xf numFmtId="0" fontId="7" fillId="0" borderId="3" xfId="0" applyFont="1" applyFill="1" applyBorder="1"/>
    <xf numFmtId="0" fontId="7" fillId="0" borderId="1" xfId="0" applyFont="1" applyFill="1" applyBorder="1"/>
    <xf numFmtId="0" fontId="7" fillId="0" borderId="0" xfId="0" applyFont="1"/>
    <xf numFmtId="0" fontId="7" fillId="0" borderId="0" xfId="0" applyFont="1" applyFill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9" xfId="0" applyFont="1" applyFill="1" applyBorder="1" applyAlignment="1">
      <alignment horizontal="right"/>
    </xf>
    <xf numFmtId="0" fontId="7" fillId="0" borderId="10" xfId="0" quotePrefix="1" applyFont="1" applyFill="1" applyBorder="1" applyAlignment="1">
      <alignment horizontal="left"/>
    </xf>
    <xf numFmtId="15" fontId="7" fillId="0" borderId="11" xfId="0" applyNumberFormat="1" applyFont="1" applyFill="1" applyBorder="1" applyProtection="1"/>
    <xf numFmtId="0" fontId="7" fillId="11" borderId="11" xfId="0" applyFont="1" applyFill="1" applyBorder="1" applyAlignment="1" applyProtection="1">
      <alignment horizontal="left"/>
    </xf>
    <xf numFmtId="0" fontId="10" fillId="0" borderId="4" xfId="0" applyFont="1" applyFill="1" applyBorder="1" applyAlignment="1">
      <alignment horizontal="left"/>
    </xf>
    <xf numFmtId="16" fontId="7" fillId="12" borderId="0" xfId="0" applyNumberFormat="1" applyFont="1" applyFill="1" applyBorder="1" applyProtection="1"/>
    <xf numFmtId="0" fontId="9" fillId="12" borderId="3" xfId="0" applyFont="1" applyFill="1" applyBorder="1" applyAlignment="1" applyProtection="1">
      <alignment horizontal="left"/>
    </xf>
    <xf numFmtId="15" fontId="9" fillId="12" borderId="3" xfId="0" applyNumberFormat="1" applyFont="1" applyFill="1" applyBorder="1" applyProtection="1"/>
    <xf numFmtId="0" fontId="7" fillId="12" borderId="0" xfId="0" applyFont="1" applyFill="1" applyBorder="1"/>
    <xf numFmtId="0" fontId="7" fillId="0" borderId="0" xfId="0" applyFont="1" applyFill="1" applyBorder="1"/>
    <xf numFmtId="0" fontId="7" fillId="0" borderId="11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0" fontId="7" fillId="0" borderId="0" xfId="0" applyFont="1" applyBorder="1"/>
    <xf numFmtId="15" fontId="9" fillId="0" borderId="0" xfId="0" applyNumberFormat="1" applyFont="1" applyFill="1" applyBorder="1" applyProtection="1"/>
    <xf numFmtId="15" fontId="9" fillId="0" borderId="3" xfId="0" applyNumberFormat="1" applyFont="1" applyFill="1" applyBorder="1" applyProtection="1"/>
    <xf numFmtId="0" fontId="7" fillId="0" borderId="1" xfId="0" applyFont="1" applyFill="1" applyBorder="1" applyAlignment="1" applyProtection="1">
      <alignment horizontal="left"/>
    </xf>
    <xf numFmtId="15" fontId="7" fillId="0" borderId="9" xfId="0" applyNumberFormat="1" applyFont="1" applyFill="1" applyBorder="1" applyProtection="1"/>
    <xf numFmtId="16" fontId="7" fillId="0" borderId="11" xfId="0" applyNumberFormat="1" applyFont="1" applyFill="1" applyBorder="1" applyProtection="1"/>
    <xf numFmtId="0" fontId="7" fillId="0" borderId="9" xfId="0" applyFont="1" applyFill="1" applyBorder="1" applyAlignment="1" applyProtection="1">
      <alignment horizontal="left"/>
    </xf>
    <xf numFmtId="0" fontId="7" fillId="0" borderId="11" xfId="0" applyFont="1" applyBorder="1"/>
    <xf numFmtId="0" fontId="7" fillId="0" borderId="10" xfId="0" applyFont="1" applyFill="1" applyBorder="1" applyAlignment="1" applyProtection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quotePrefix="1" applyFont="1" applyFill="1" applyBorder="1" applyAlignment="1" applyProtection="1">
      <alignment horizontal="right"/>
    </xf>
    <xf numFmtId="16" fontId="9" fillId="0" borderId="0" xfId="0" applyNumberFormat="1" applyFont="1" applyFill="1" applyBorder="1" applyAlignment="1" applyProtection="1">
      <alignment horizontal="left"/>
    </xf>
    <xf numFmtId="16" fontId="9" fillId="0" borderId="1" xfId="0" applyNumberFormat="1" applyFont="1" applyFill="1" applyBorder="1" applyAlignment="1" applyProtection="1">
      <alignment horizontal="left"/>
    </xf>
    <xf numFmtId="0" fontId="7" fillId="0" borderId="3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2" xfId="0" applyFont="1" applyFill="1" applyBorder="1" applyAlignment="1" applyProtection="1">
      <alignment horizontal="left"/>
    </xf>
    <xf numFmtId="0" fontId="7" fillId="0" borderId="12" xfId="0" applyFont="1" applyFill="1" applyBorder="1"/>
    <xf numFmtId="15" fontId="7" fillId="0" borderId="12" xfId="0" applyNumberFormat="1" applyFont="1" applyFill="1" applyBorder="1" applyProtection="1"/>
    <xf numFmtId="0" fontId="7" fillId="0" borderId="1" xfId="0" applyFont="1" applyBorder="1" applyAlignment="1">
      <alignment horizontal="left"/>
    </xf>
    <xf numFmtId="164" fontId="7" fillId="0" borderId="6" xfId="0" applyNumberFormat="1" applyFont="1" applyFill="1" applyBorder="1" applyAlignment="1" applyProtection="1">
      <alignment horizontal="left"/>
    </xf>
    <xf numFmtId="15" fontId="7" fillId="3" borderId="3" xfId="0" applyNumberFormat="1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9" borderId="0" xfId="0" applyFont="1" applyFill="1" applyBorder="1" applyAlignment="1" applyProtection="1">
      <alignment horizontal="left"/>
    </xf>
    <xf numFmtId="16" fontId="7" fillId="9" borderId="1" xfId="0" applyNumberFormat="1" applyFont="1" applyFill="1" applyBorder="1" applyProtection="1"/>
    <xf numFmtId="0" fontId="7" fillId="2" borderId="0" xfId="0" applyFont="1" applyFill="1"/>
    <xf numFmtId="0" fontId="7" fillId="2" borderId="1" xfId="0" applyFont="1" applyFill="1" applyBorder="1" applyAlignment="1" applyProtection="1">
      <alignment horizontal="left"/>
    </xf>
    <xf numFmtId="0" fontId="7" fillId="4" borderId="0" xfId="0" applyFont="1" applyFill="1"/>
    <xf numFmtId="0" fontId="7" fillId="4" borderId="1" xfId="0" applyFont="1" applyFill="1" applyBorder="1" applyAlignment="1" applyProtection="1">
      <alignment horizontal="left"/>
    </xf>
    <xf numFmtId="0" fontId="7" fillId="8" borderId="3" xfId="0" applyFont="1" applyFill="1" applyBorder="1"/>
    <xf numFmtId="0" fontId="7" fillId="8" borderId="1" xfId="0" applyFont="1" applyFill="1" applyBorder="1"/>
    <xf numFmtId="15" fontId="7" fillId="5" borderId="0" xfId="0" applyNumberFormat="1" applyFont="1" applyFill="1" applyBorder="1" applyAlignment="1" applyProtection="1">
      <alignment horizontal="left"/>
    </xf>
    <xf numFmtId="0" fontId="7" fillId="5" borderId="1" xfId="0" applyFont="1" applyFill="1" applyBorder="1" applyAlignment="1" applyProtection="1">
      <alignment horizontal="left"/>
    </xf>
    <xf numFmtId="15" fontId="7" fillId="10" borderId="3" xfId="0" applyNumberFormat="1" applyFont="1" applyFill="1" applyBorder="1" applyAlignment="1" applyProtection="1">
      <alignment horizontal="left" vertical="center" wrapText="1"/>
    </xf>
    <xf numFmtId="15" fontId="7" fillId="10" borderId="1" xfId="0" applyNumberFormat="1" applyFont="1" applyFill="1" applyBorder="1" applyAlignment="1" applyProtection="1">
      <alignment horizontal="left" vertical="center" wrapText="1"/>
    </xf>
    <xf numFmtId="0" fontId="7" fillId="14" borderId="0" xfId="0" applyFont="1" applyFill="1"/>
    <xf numFmtId="0" fontId="7" fillId="13" borderId="1" xfId="0" applyFont="1" applyFill="1" applyBorder="1"/>
    <xf numFmtId="15" fontId="7" fillId="10" borderId="11" xfId="0" applyNumberFormat="1" applyFont="1" applyFill="1" applyBorder="1" applyAlignment="1" applyProtection="1">
      <alignment horizontal="left" vertical="center" wrapText="1"/>
    </xf>
    <xf numFmtId="15" fontId="7" fillId="33" borderId="0" xfId="0" applyNumberFormat="1" applyFont="1" applyFill="1" applyBorder="1" applyProtection="1"/>
    <xf numFmtId="15" fontId="7" fillId="33" borderId="1" xfId="0" applyNumberFormat="1" applyFont="1" applyFill="1" applyBorder="1" applyProtection="1"/>
    <xf numFmtId="16" fontId="8" fillId="0" borderId="1" xfId="0" applyNumberFormat="1" applyFont="1" applyFill="1" applyBorder="1" applyAlignment="1" applyProtection="1">
      <alignment horizontal="left"/>
    </xf>
    <xf numFmtId="15" fontId="7" fillId="0" borderId="3" xfId="0" applyNumberFormat="1" applyFont="1" applyFill="1" applyBorder="1" applyAlignment="1" applyProtection="1">
      <alignment horizontal="left" vertical="center" wrapText="1"/>
    </xf>
    <xf numFmtId="0" fontId="7" fillId="4" borderId="3" xfId="0" applyFont="1" applyFill="1" applyBorder="1"/>
    <xf numFmtId="0" fontId="7" fillId="4" borderId="9" xfId="0" applyFont="1" applyFill="1" applyBorder="1"/>
    <xf numFmtId="15" fontId="7" fillId="5" borderId="11" xfId="0" applyNumberFormat="1" applyFont="1" applyFill="1" applyBorder="1" applyAlignment="1" applyProtection="1">
      <alignment horizontal="left"/>
    </xf>
    <xf numFmtId="0" fontId="7" fillId="12" borderId="1" xfId="0" applyFont="1" applyFill="1" applyBorder="1" applyAlignment="1" applyProtection="1">
      <alignment horizontal="left"/>
    </xf>
    <xf numFmtId="15" fontId="7" fillId="0" borderId="3" xfId="0" applyNumberFormat="1" applyFont="1" applyFill="1" applyBorder="1" applyAlignment="1" applyProtection="1">
      <alignment horizontal="left"/>
    </xf>
    <xf numFmtId="15" fontId="7" fillId="0" borderId="0" xfId="0" applyNumberFormat="1" applyFont="1" applyFill="1" applyBorder="1" applyAlignment="1" applyProtection="1">
      <alignment horizontal="left"/>
    </xf>
    <xf numFmtId="15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/>
    <xf numFmtId="0" fontId="9" fillId="0" borderId="0" xfId="0" quotePrefix="1" applyFont="1" applyBorder="1" applyAlignment="1" applyProtection="1">
      <alignment horizontal="right"/>
    </xf>
    <xf numFmtId="16" fontId="9" fillId="0" borderId="0" xfId="0" applyNumberFormat="1" applyFont="1" applyBorder="1" applyAlignment="1" applyProtection="1">
      <alignment horizontal="left"/>
    </xf>
    <xf numFmtId="0" fontId="7" fillId="0" borderId="0" xfId="0" quotePrefix="1" applyFont="1" applyBorder="1" applyAlignment="1">
      <alignment horizontal="left"/>
    </xf>
    <xf numFmtId="0" fontId="7" fillId="9" borderId="12" xfId="0" applyFont="1" applyFill="1" applyBorder="1" applyAlignment="1" applyProtection="1">
      <alignment horizontal="left"/>
    </xf>
    <xf numFmtId="0" fontId="7" fillId="0" borderId="12" xfId="0" applyFont="1" applyBorder="1"/>
    <xf numFmtId="15" fontId="7" fillId="3" borderId="12" xfId="0" applyNumberFormat="1" applyFont="1" applyFill="1" applyBorder="1" applyAlignment="1" applyProtection="1">
      <alignment horizontal="left"/>
    </xf>
    <xf numFmtId="15" fontId="7" fillId="5" borderId="12" xfId="0" applyNumberFormat="1" applyFont="1" applyFill="1" applyBorder="1" applyAlignment="1" applyProtection="1">
      <alignment horizontal="left"/>
    </xf>
    <xf numFmtId="0" fontId="7" fillId="14" borderId="12" xfId="0" applyFont="1" applyFill="1" applyBorder="1"/>
    <xf numFmtId="0" fontId="7" fillId="4" borderId="12" xfId="0" applyFont="1" applyFill="1" applyBorder="1"/>
    <xf numFmtId="0" fontId="7" fillId="8" borderId="12" xfId="0" applyFont="1" applyFill="1" applyBorder="1"/>
    <xf numFmtId="0" fontId="7" fillId="6" borderId="3" xfId="0" applyFont="1" applyFill="1" applyBorder="1"/>
    <xf numFmtId="0" fontId="7" fillId="6" borderId="1" xfId="0" applyFont="1" applyFill="1" applyBorder="1"/>
    <xf numFmtId="15" fontId="7" fillId="5" borderId="3" xfId="0" applyNumberFormat="1" applyFont="1" applyFill="1" applyBorder="1" applyAlignment="1" applyProtection="1">
      <alignment horizontal="left"/>
    </xf>
    <xf numFmtId="0" fontId="7" fillId="5" borderId="1" xfId="0" applyFont="1" applyFill="1" applyBorder="1"/>
    <xf numFmtId="0" fontId="7" fillId="15" borderId="0" xfId="0" applyFont="1" applyFill="1" applyBorder="1" applyAlignment="1" applyProtection="1">
      <alignment horizontal="left"/>
    </xf>
    <xf numFmtId="0" fontId="7" fillId="15" borderId="1" xfId="0" applyFont="1" applyFill="1" applyBorder="1" applyAlignment="1" applyProtection="1">
      <alignment horizontal="left"/>
    </xf>
    <xf numFmtId="0" fontId="7" fillId="6" borderId="0" xfId="0" applyFont="1" applyFill="1" applyBorder="1"/>
    <xf numFmtId="0" fontId="7" fillId="15" borderId="0" xfId="0" applyFont="1" applyFill="1" applyAlignment="1" applyProtection="1">
      <alignment horizontal="left"/>
    </xf>
    <xf numFmtId="15" fontId="7" fillId="7" borderId="3" xfId="0" applyNumberFormat="1" applyFont="1" applyFill="1" applyBorder="1" applyAlignment="1" applyProtection="1">
      <alignment horizontal="left"/>
    </xf>
    <xf numFmtId="0" fontId="7" fillId="7" borderId="1" xfId="0" applyFont="1" applyFill="1" applyBorder="1"/>
    <xf numFmtId="15" fontId="7" fillId="7" borderId="0" xfId="0" applyNumberFormat="1" applyFont="1" applyFill="1" applyBorder="1" applyAlignment="1" applyProtection="1">
      <alignment horizontal="left"/>
    </xf>
    <xf numFmtId="15" fontId="7" fillId="11" borderId="0" xfId="0" applyNumberFormat="1" applyFont="1" applyFill="1" applyBorder="1" applyProtection="1"/>
    <xf numFmtId="0" fontId="7" fillId="11" borderId="1" xfId="0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15" fontId="7" fillId="11" borderId="3" xfId="0" applyNumberFormat="1" applyFont="1" applyFill="1" applyBorder="1" applyProtection="1"/>
    <xf numFmtId="0" fontId="7" fillId="2" borderId="3" xfId="0" applyFont="1" applyFill="1" applyBorder="1"/>
    <xf numFmtId="0" fontId="7" fillId="35" borderId="0" xfId="0" applyFont="1" applyFill="1"/>
    <xf numFmtId="0" fontId="7" fillId="35" borderId="1" xfId="0" applyFont="1" applyFill="1" applyBorder="1"/>
    <xf numFmtId="0" fontId="7" fillId="16" borderId="0" xfId="0" applyFont="1" applyFill="1"/>
    <xf numFmtId="0" fontId="7" fillId="16" borderId="1" xfId="0" applyFont="1" applyFill="1" applyBorder="1"/>
    <xf numFmtId="0" fontId="7" fillId="34" borderId="0" xfId="0" applyFont="1" applyFill="1" applyBorder="1"/>
    <xf numFmtId="16" fontId="7" fillId="34" borderId="1" xfId="0" applyNumberFormat="1" applyFont="1" applyFill="1" applyBorder="1" applyProtection="1"/>
    <xf numFmtId="15" fontId="7" fillId="24" borderId="0" xfId="0" applyNumberFormat="1" applyFont="1" applyFill="1" applyBorder="1" applyProtection="1"/>
    <xf numFmtId="16" fontId="7" fillId="24" borderId="1" xfId="0" applyNumberFormat="1" applyFont="1" applyFill="1" applyBorder="1" applyProtection="1"/>
    <xf numFmtId="0" fontId="8" fillId="0" borderId="7" xfId="0" quotePrefix="1" applyFont="1" applyFill="1" applyBorder="1" applyAlignment="1" applyProtection="1">
      <alignment horizontal="right"/>
    </xf>
    <xf numFmtId="16" fontId="8" fillId="0" borderId="8" xfId="0" applyNumberFormat="1" applyFont="1" applyFill="1" applyBorder="1" applyAlignment="1" applyProtection="1">
      <alignment horizontal="left"/>
    </xf>
    <xf numFmtId="15" fontId="7" fillId="5" borderId="6" xfId="0" applyNumberFormat="1" applyFont="1" applyFill="1" applyBorder="1" applyAlignment="1" applyProtection="1">
      <alignment horizontal="left"/>
    </xf>
    <xf numFmtId="0" fontId="7" fillId="5" borderId="4" xfId="0" applyFont="1" applyFill="1" applyBorder="1"/>
    <xf numFmtId="0" fontId="7" fillId="7" borderId="0" xfId="0" applyFont="1" applyFill="1" applyBorder="1"/>
    <xf numFmtId="0" fontId="7" fillId="35" borderId="3" xfId="0" applyFont="1" applyFill="1" applyBorder="1"/>
    <xf numFmtId="15" fontId="7" fillId="5" borderId="9" xfId="0" applyNumberFormat="1" applyFont="1" applyFill="1" applyBorder="1" applyAlignment="1" applyProtection="1">
      <alignment horizontal="left"/>
    </xf>
    <xf numFmtId="0" fontId="7" fillId="15" borderId="3" xfId="0" applyFont="1" applyFill="1" applyBorder="1" applyAlignment="1" applyProtection="1">
      <alignment horizontal="left"/>
    </xf>
    <xf numFmtId="0" fontId="8" fillId="0" borderId="6" xfId="0" applyFont="1" applyFill="1" applyBorder="1" applyAlignment="1"/>
    <xf numFmtId="0" fontId="7" fillId="0" borderId="3" xfId="0" applyFont="1" applyFill="1" applyBorder="1" applyAlignment="1"/>
    <xf numFmtId="15" fontId="7" fillId="0" borderId="7" xfId="0" applyNumberFormat="1" applyFont="1" applyFill="1" applyBorder="1" applyProtection="1"/>
    <xf numFmtId="15" fontId="11" fillId="0" borderId="5" xfId="0" applyNumberFormat="1" applyFont="1" applyFill="1" applyBorder="1" applyProtection="1"/>
    <xf numFmtId="15" fontId="11" fillId="0" borderId="8" xfId="0" applyNumberFormat="1" applyFont="1" applyFill="1" applyBorder="1" applyProtection="1"/>
    <xf numFmtId="0" fontId="7" fillId="0" borderId="0" xfId="0" quotePrefix="1" applyFont="1" applyFill="1" applyBorder="1" applyAlignment="1">
      <alignment horizontal="left"/>
    </xf>
    <xf numFmtId="15" fontId="7" fillId="7" borderId="12" xfId="0" applyNumberFormat="1" applyFont="1" applyFill="1" applyBorder="1" applyAlignment="1" applyProtection="1">
      <alignment horizontal="left"/>
    </xf>
    <xf numFmtId="0" fontId="7" fillId="2" borderId="12" xfId="0" applyFont="1" applyFill="1" applyBorder="1"/>
    <xf numFmtId="15" fontId="7" fillId="11" borderId="12" xfId="0" applyNumberFormat="1" applyFont="1" applyFill="1" applyBorder="1" applyProtection="1"/>
    <xf numFmtId="15" fontId="7" fillId="4" borderId="12" xfId="0" applyNumberFormat="1" applyFont="1" applyFill="1" applyBorder="1" applyProtection="1"/>
    <xf numFmtId="0" fontId="7" fillId="16" borderId="12" xfId="0" applyFont="1" applyFill="1" applyBorder="1"/>
    <xf numFmtId="0" fontId="7" fillId="15" borderId="12" xfId="0" applyFont="1" applyFill="1" applyBorder="1" applyAlignment="1" applyProtection="1">
      <alignment horizontal="left"/>
    </xf>
    <xf numFmtId="0" fontId="7" fillId="6" borderId="12" xfId="0" applyFont="1" applyFill="1" applyBorder="1"/>
    <xf numFmtId="0" fontId="7" fillId="17" borderId="0" xfId="0" applyFont="1" applyFill="1" applyBorder="1" applyAlignment="1" applyProtection="1">
      <alignment horizontal="left"/>
    </xf>
    <xf numFmtId="0" fontId="7" fillId="17" borderId="1" xfId="0" applyFont="1" applyFill="1" applyBorder="1" applyAlignment="1" applyProtection="1">
      <alignment horizontal="left"/>
    </xf>
    <xf numFmtId="0" fontId="7" fillId="20" borderId="0" xfId="0" applyFont="1" applyFill="1" applyBorder="1" applyAlignment="1" applyProtection="1">
      <alignment horizontal="left"/>
    </xf>
    <xf numFmtId="0" fontId="7" fillId="20" borderId="1" xfId="0" applyFont="1" applyFill="1" applyBorder="1" applyAlignment="1" applyProtection="1">
      <alignment horizontal="left"/>
    </xf>
    <xf numFmtId="0" fontId="7" fillId="22" borderId="0" xfId="0" applyFont="1" applyFill="1" applyBorder="1" applyAlignment="1" applyProtection="1">
      <alignment horizontal="left"/>
    </xf>
    <xf numFmtId="0" fontId="7" fillId="22" borderId="1" xfId="0" applyFont="1" applyFill="1" applyBorder="1" applyAlignment="1" applyProtection="1">
      <alignment horizontal="left"/>
    </xf>
    <xf numFmtId="0" fontId="7" fillId="13" borderId="0" xfId="0" applyFont="1" applyFill="1" applyBorder="1" applyAlignment="1" applyProtection="1">
      <alignment horizontal="left"/>
    </xf>
    <xf numFmtId="0" fontId="7" fillId="13" borderId="1" xfId="0" applyFont="1" applyFill="1" applyBorder="1" applyAlignment="1" applyProtection="1">
      <alignment horizontal="left"/>
    </xf>
    <xf numFmtId="15" fontId="7" fillId="18" borderId="0" xfId="0" applyNumberFormat="1" applyFont="1" applyFill="1" applyBorder="1" applyProtection="1"/>
    <xf numFmtId="0" fontId="7" fillId="18" borderId="1" xfId="0" applyFont="1" applyFill="1" applyBorder="1" applyAlignment="1" applyProtection="1">
      <alignment horizontal="left"/>
    </xf>
    <xf numFmtId="0" fontId="7" fillId="21" borderId="0" xfId="0" applyFont="1" applyFill="1" applyBorder="1" applyAlignment="1" applyProtection="1">
      <alignment horizontal="left"/>
    </xf>
    <xf numFmtId="0" fontId="7" fillId="21" borderId="1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7" fillId="23" borderId="1" xfId="0" applyFont="1" applyFill="1" applyBorder="1" applyAlignment="1" applyProtection="1">
      <alignment horizontal="left"/>
    </xf>
    <xf numFmtId="0" fontId="7" fillId="23" borderId="0" xfId="0" applyFont="1" applyFill="1" applyBorder="1" applyAlignment="1" applyProtection="1">
      <alignment horizontal="left"/>
    </xf>
    <xf numFmtId="0" fontId="7" fillId="19" borderId="0" xfId="0" applyFont="1" applyFill="1" applyBorder="1" applyAlignment="1" applyProtection="1">
      <alignment horizontal="left"/>
    </xf>
    <xf numFmtId="0" fontId="7" fillId="19" borderId="1" xfId="0" applyFont="1" applyFill="1" applyBorder="1" applyAlignment="1" applyProtection="1">
      <alignment horizontal="left"/>
    </xf>
    <xf numFmtId="0" fontId="7" fillId="33" borderId="0" xfId="0" applyFont="1" applyFill="1" applyBorder="1" applyAlignment="1" applyProtection="1">
      <alignment horizontal="left"/>
    </xf>
    <xf numFmtId="0" fontId="7" fillId="0" borderId="10" xfId="0" applyFont="1" applyBorder="1"/>
    <xf numFmtId="0" fontId="7" fillId="34" borderId="1" xfId="0" applyFont="1" applyFill="1" applyBorder="1" applyAlignment="1" applyProtection="1">
      <alignment horizontal="left"/>
    </xf>
    <xf numFmtId="0" fontId="7" fillId="17" borderId="3" xfId="0" applyFont="1" applyFill="1" applyBorder="1" applyAlignment="1" applyProtection="1">
      <alignment horizontal="left"/>
    </xf>
    <xf numFmtId="15" fontId="7" fillId="18" borderId="3" xfId="0" applyNumberFormat="1" applyFont="1" applyFill="1" applyBorder="1" applyProtection="1"/>
    <xf numFmtId="15" fontId="9" fillId="12" borderId="9" xfId="0" applyNumberFormat="1" applyFont="1" applyFill="1" applyBorder="1" applyProtection="1"/>
    <xf numFmtId="0" fontId="7" fillId="12" borderId="10" xfId="0" applyFont="1" applyFill="1" applyBorder="1" applyAlignment="1" applyProtection="1">
      <alignment horizontal="left"/>
    </xf>
    <xf numFmtId="0" fontId="8" fillId="0" borderId="0" xfId="0" quotePrefix="1" applyFont="1" applyFill="1" applyBorder="1" applyAlignment="1" applyProtection="1">
      <alignment horizontal="right"/>
    </xf>
    <xf numFmtId="0" fontId="9" fillId="0" borderId="0" xfId="0" applyFont="1" applyFill="1" applyBorder="1"/>
    <xf numFmtId="0" fontId="7" fillId="22" borderId="12" xfId="0" applyFont="1" applyFill="1" applyBorder="1" applyAlignment="1" applyProtection="1">
      <alignment horizontal="left"/>
    </xf>
    <xf numFmtId="0" fontId="7" fillId="19" borderId="12" xfId="0" applyFont="1" applyFill="1" applyBorder="1" applyAlignment="1" applyProtection="1">
      <alignment horizontal="left"/>
    </xf>
    <xf numFmtId="0" fontId="7" fillId="23" borderId="12" xfId="0" applyFont="1" applyFill="1" applyBorder="1" applyAlignment="1" applyProtection="1">
      <alignment horizontal="left"/>
    </xf>
    <xf numFmtId="0" fontId="7" fillId="21" borderId="12" xfId="0" applyFont="1" applyFill="1" applyBorder="1" applyAlignment="1" applyProtection="1">
      <alignment horizontal="left"/>
    </xf>
    <xf numFmtId="0" fontId="7" fillId="5" borderId="12" xfId="0" applyFont="1" applyFill="1" applyBorder="1" applyAlignment="1" applyProtection="1">
      <alignment horizontal="left"/>
    </xf>
    <xf numFmtId="0" fontId="7" fillId="17" borderId="12" xfId="0" applyFont="1" applyFill="1" applyBorder="1" applyAlignment="1" applyProtection="1">
      <alignment horizontal="left"/>
    </xf>
    <xf numFmtId="0" fontId="7" fillId="13" borderId="12" xfId="0" applyFont="1" applyFill="1" applyBorder="1" applyAlignment="1" applyProtection="1">
      <alignment horizontal="left"/>
    </xf>
    <xf numFmtId="0" fontId="7" fillId="20" borderId="12" xfId="0" applyFont="1" applyFill="1" applyBorder="1" applyAlignment="1" applyProtection="1">
      <alignment horizontal="left"/>
    </xf>
    <xf numFmtId="15" fontId="7" fillId="18" borderId="12" xfId="0" applyNumberFormat="1" applyFont="1" applyFill="1" applyBorder="1" applyProtection="1"/>
    <xf numFmtId="0" fontId="7" fillId="33" borderId="12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16" fontId="12" fillId="0" borderId="1" xfId="0" applyNumberFormat="1" applyFont="1" applyFill="1" applyBorder="1" applyProtection="1"/>
    <xf numFmtId="15" fontId="12" fillId="0" borderId="0" xfId="0" applyNumberFormat="1" applyFont="1" applyFill="1" applyBorder="1" applyProtection="1"/>
    <xf numFmtId="0" fontId="12" fillId="0" borderId="1" xfId="0" applyFont="1" applyFill="1" applyBorder="1" applyAlignment="1" applyProtection="1">
      <alignment horizontal="left"/>
    </xf>
    <xf numFmtId="0" fontId="7" fillId="32" borderId="1" xfId="0" applyFont="1" applyFill="1" applyBorder="1"/>
    <xf numFmtId="15" fontId="7" fillId="27" borderId="0" xfId="0" applyNumberFormat="1" applyFont="1" applyFill="1" applyBorder="1" applyProtection="1"/>
    <xf numFmtId="16" fontId="9" fillId="0" borderId="4" xfId="0" applyNumberFormat="1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right"/>
    </xf>
    <xf numFmtId="0" fontId="7" fillId="25" borderId="0" xfId="0" applyFont="1" applyFill="1" applyBorder="1"/>
    <xf numFmtId="0" fontId="7" fillId="25" borderId="1" xfId="0" applyFont="1" applyFill="1" applyBorder="1"/>
    <xf numFmtId="15" fontId="13" fillId="13" borderId="0" xfId="0" applyNumberFormat="1" applyFont="1" applyFill="1" applyBorder="1" applyProtection="1"/>
    <xf numFmtId="0" fontId="7" fillId="26" borderId="10" xfId="0" applyFont="1" applyFill="1" applyBorder="1"/>
    <xf numFmtId="0" fontId="7" fillId="5" borderId="10" xfId="0" applyFont="1" applyFill="1" applyBorder="1"/>
    <xf numFmtId="15" fontId="7" fillId="11" borderId="11" xfId="0" applyNumberFormat="1" applyFont="1" applyFill="1" applyBorder="1" applyProtection="1"/>
    <xf numFmtId="15" fontId="7" fillId="13" borderId="0" xfId="0" applyNumberFormat="1" applyFont="1" applyFill="1" applyBorder="1" applyProtection="1"/>
    <xf numFmtId="15" fontId="7" fillId="13" borderId="11" xfId="0" applyNumberFormat="1" applyFont="1" applyFill="1" applyBorder="1" applyProtection="1"/>
    <xf numFmtId="0" fontId="8" fillId="0" borderId="6" xfId="0" applyFont="1" applyFill="1" applyBorder="1" applyAlignment="1">
      <alignment horizontal="left"/>
    </xf>
    <xf numFmtId="0" fontId="7" fillId="26" borderId="12" xfId="0" applyFont="1" applyFill="1" applyBorder="1"/>
    <xf numFmtId="15" fontId="7" fillId="24" borderId="12" xfId="0" applyNumberFormat="1" applyFont="1" applyFill="1" applyBorder="1" applyProtection="1"/>
    <xf numFmtId="15" fontId="7" fillId="13" borderId="12" xfId="0" applyNumberFormat="1" applyFont="1" applyFill="1" applyBorder="1" applyProtection="1"/>
    <xf numFmtId="15" fontId="7" fillId="27" borderId="12" xfId="0" applyNumberFormat="1" applyFont="1" applyFill="1" applyBorder="1" applyProtection="1"/>
    <xf numFmtId="0" fontId="7" fillId="5" borderId="12" xfId="0" applyFont="1" applyFill="1" applyBorder="1"/>
    <xf numFmtId="0" fontId="7" fillId="25" borderId="12" xfId="0" applyFont="1" applyFill="1" applyBorder="1"/>
    <xf numFmtId="0" fontId="12" fillId="0" borderId="0" xfId="0" applyFont="1" applyFill="1"/>
    <xf numFmtId="15" fontId="7" fillId="32" borderId="0" xfId="0" applyNumberFormat="1" applyFont="1" applyFill="1" applyBorder="1" applyProtection="1"/>
    <xf numFmtId="15" fontId="7" fillId="9" borderId="0" xfId="0" applyNumberFormat="1" applyFont="1" applyFill="1" applyBorder="1" applyProtection="1"/>
    <xf numFmtId="0" fontId="7" fillId="9" borderId="1" xfId="0" applyFont="1" applyFill="1" applyBorder="1" applyAlignment="1" applyProtection="1">
      <alignment horizontal="left"/>
    </xf>
    <xf numFmtId="0" fontId="7" fillId="15" borderId="0" xfId="1" applyFont="1" applyFill="1" applyBorder="1" applyProtection="1">
      <protection locked="0"/>
    </xf>
    <xf numFmtId="0" fontId="7" fillId="15" borderId="9" xfId="1" applyFont="1" applyFill="1" applyBorder="1" applyProtection="1">
      <protection locked="0"/>
    </xf>
    <xf numFmtId="0" fontId="7" fillId="18" borderId="9" xfId="0" applyFont="1" applyFill="1" applyBorder="1" applyAlignment="1" applyProtection="1">
      <alignment horizontal="left"/>
    </xf>
    <xf numFmtId="0" fontId="8" fillId="0" borderId="3" xfId="0" quotePrefix="1" applyFont="1" applyFill="1" applyBorder="1" applyAlignment="1" applyProtection="1">
      <alignment horizontal="right"/>
    </xf>
    <xf numFmtId="0" fontId="7" fillId="15" borderId="11" xfId="1" applyFont="1" applyFill="1" applyBorder="1" applyProtection="1">
      <protection locked="0"/>
    </xf>
    <xf numFmtId="0" fontId="7" fillId="18" borderId="10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15" fontId="7" fillId="9" borderId="12" xfId="0" applyNumberFormat="1" applyFont="1" applyFill="1" applyBorder="1" applyProtection="1"/>
    <xf numFmtId="0" fontId="7" fillId="2" borderId="12" xfId="0" applyFont="1" applyFill="1" applyBorder="1" applyAlignment="1" applyProtection="1">
      <alignment horizontal="left"/>
    </xf>
    <xf numFmtId="0" fontId="7" fillId="15" borderId="12" xfId="1" applyFont="1" applyFill="1" applyBorder="1" applyProtection="1">
      <protection locked="0"/>
    </xf>
    <xf numFmtId="0" fontId="7" fillId="11" borderId="12" xfId="0" applyFont="1" applyFill="1" applyBorder="1" applyAlignment="1" applyProtection="1">
      <alignment horizontal="left"/>
    </xf>
    <xf numFmtId="0" fontId="7" fillId="30" borderId="12" xfId="0" applyFont="1" applyFill="1" applyBorder="1" applyAlignment="1" applyProtection="1">
      <alignment horizontal="left"/>
    </xf>
    <xf numFmtId="15" fontId="7" fillId="32" borderId="12" xfId="0" applyNumberFormat="1" applyFont="1" applyFill="1" applyBorder="1" applyProtection="1"/>
    <xf numFmtId="16" fontId="9" fillId="0" borderId="1" xfId="0" applyNumberFormat="1" applyFont="1" applyBorder="1" applyAlignment="1" applyProtection="1">
      <alignment horizontal="left"/>
    </xf>
    <xf numFmtId="0" fontId="7" fillId="33" borderId="1" xfId="0" applyFont="1" applyFill="1" applyBorder="1" applyAlignment="1" applyProtection="1">
      <alignment horizontal="left"/>
    </xf>
    <xf numFmtId="15" fontId="9" fillId="0" borderId="11" xfId="0" applyNumberFormat="1" applyFont="1" applyFill="1" applyBorder="1" applyProtection="1"/>
    <xf numFmtId="15" fontId="7" fillId="27" borderId="11" xfId="0" applyNumberFormat="1" applyFont="1" applyFill="1" applyBorder="1" applyProtection="1"/>
    <xf numFmtId="0" fontId="7" fillId="34" borderId="12" xfId="0" applyFont="1" applyFill="1" applyBorder="1"/>
    <xf numFmtId="0" fontId="7" fillId="35" borderId="12" xfId="0" applyFont="1" applyFill="1" applyBorder="1"/>
    <xf numFmtId="15" fontId="7" fillId="2" borderId="12" xfId="0" applyNumberFormat="1" applyFont="1" applyFill="1" applyBorder="1" applyProtection="1"/>
    <xf numFmtId="15" fontId="7" fillId="10" borderId="3" xfId="0" applyNumberFormat="1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/>
    </xf>
    <xf numFmtId="0" fontId="7" fillId="36" borderId="3" xfId="0" applyFont="1" applyFill="1" applyBorder="1" applyAlignment="1" applyProtection="1">
      <alignment horizontal="left"/>
    </xf>
    <xf numFmtId="0" fontId="6" fillId="0" borderId="3" xfId="0" applyFont="1" applyBorder="1"/>
    <xf numFmtId="0" fontId="7" fillId="9" borderId="0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5" xfId="0" applyFont="1" applyFill="1" applyBorder="1" applyAlignment="1"/>
    <xf numFmtId="0" fontId="7" fillId="0" borderId="8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5" fontId="7" fillId="0" borderId="3" xfId="0" applyNumberFormat="1" applyFont="1" applyFill="1" applyBorder="1" applyAlignment="1" applyProtection="1">
      <alignment horizontal="center"/>
    </xf>
    <xf numFmtId="15" fontId="7" fillId="0" borderId="1" xfId="0" applyNumberFormat="1" applyFont="1" applyFill="1" applyBorder="1" applyAlignment="1" applyProtection="1">
      <alignment horizontal="center"/>
    </xf>
    <xf numFmtId="15" fontId="12" fillId="0" borderId="3" xfId="0" applyNumberFormat="1" applyFont="1" applyFill="1" applyBorder="1" applyAlignment="1" applyProtection="1">
      <alignment horizontal="center"/>
    </xf>
    <xf numFmtId="15" fontId="12" fillId="0" borderId="1" xfId="0" applyNumberFormat="1" applyFont="1" applyFill="1" applyBorder="1" applyAlignment="1" applyProtection="1">
      <alignment horizontal="center"/>
    </xf>
  </cellXfs>
  <cellStyles count="2">
    <cellStyle name="Normal_ΕΞΑΜΗΝΑ 1 - 2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105"/>
  <sheetViews>
    <sheetView tabSelected="1" view="pageBreakPreview" topLeftCell="A28" zoomScale="136" zoomScaleNormal="100" zoomScaleSheetLayoutView="136" workbookViewId="0">
      <selection activeCell="E27" sqref="E27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60" customWidth="1"/>
    <col min="4" max="4" width="6.375" style="58" customWidth="1"/>
    <col min="5" max="5" width="8.625" style="60" customWidth="1"/>
    <col min="6" max="6" width="6.375" style="58" customWidth="1"/>
    <col min="7" max="7" width="8.625" style="60" customWidth="1"/>
    <col min="8" max="8" width="6.25" style="58" customWidth="1"/>
    <col min="9" max="9" width="8.625" style="60" customWidth="1"/>
    <col min="10" max="10" width="6.25" style="58" customWidth="1"/>
    <col min="11" max="11" width="8.625" style="60" customWidth="1"/>
    <col min="12" max="12" width="8" style="58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14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19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23" t="s">
        <v>20</v>
      </c>
      <c r="D3" s="24" t="s">
        <v>76</v>
      </c>
      <c r="E3" s="25" t="s">
        <v>63</v>
      </c>
      <c r="F3" s="26" t="s">
        <v>76</v>
      </c>
      <c r="G3" s="27" t="s">
        <v>64</v>
      </c>
      <c r="H3" s="28" t="s">
        <v>76</v>
      </c>
      <c r="I3" s="23" t="s">
        <v>20</v>
      </c>
      <c r="J3" s="29" t="s">
        <v>76</v>
      </c>
      <c r="K3" s="30" t="s">
        <v>26</v>
      </c>
      <c r="L3" s="31" t="s">
        <v>76</v>
      </c>
    </row>
    <row r="4" spans="1:12" s="7" customFormat="1" ht="14.1" customHeight="1" x14ac:dyDescent="0.2">
      <c r="A4" s="21"/>
      <c r="B4" s="22" t="s">
        <v>8</v>
      </c>
      <c r="C4" s="32" t="s">
        <v>63</v>
      </c>
      <c r="D4" s="33" t="s">
        <v>76</v>
      </c>
      <c r="E4" s="42"/>
      <c r="F4" s="43"/>
      <c r="G4" s="36"/>
      <c r="H4" s="37"/>
      <c r="I4" s="38" t="s">
        <v>18</v>
      </c>
      <c r="J4" s="39" t="s">
        <v>76</v>
      </c>
      <c r="K4" s="38" t="s">
        <v>18</v>
      </c>
      <c r="L4" s="39" t="s">
        <v>76</v>
      </c>
    </row>
    <row r="5" spans="1:12" s="7" customFormat="1" ht="14.1" customHeight="1" x14ac:dyDescent="0.2">
      <c r="A5" s="21"/>
      <c r="B5" s="22" t="s">
        <v>9</v>
      </c>
      <c r="C5" s="42"/>
      <c r="D5" s="43"/>
      <c r="E5" s="42"/>
      <c r="F5" s="43"/>
      <c r="G5" s="36"/>
      <c r="H5" s="37"/>
      <c r="I5" s="30" t="s">
        <v>26</v>
      </c>
      <c r="J5" s="31" t="s">
        <v>76</v>
      </c>
      <c r="K5" s="30" t="s">
        <v>26</v>
      </c>
      <c r="L5" s="31" t="s">
        <v>76</v>
      </c>
    </row>
    <row r="6" spans="1:12" s="8" customFormat="1" ht="14.1" customHeight="1" x14ac:dyDescent="0.2">
      <c r="A6" s="21"/>
      <c r="B6" s="22" t="s">
        <v>10</v>
      </c>
      <c r="C6" s="44"/>
      <c r="D6" s="45"/>
      <c r="E6" s="46"/>
      <c r="F6" s="37"/>
      <c r="G6" s="44"/>
      <c r="H6" s="37"/>
      <c r="I6" s="30" t="s">
        <v>26</v>
      </c>
      <c r="J6" s="31" t="s">
        <v>76</v>
      </c>
      <c r="K6" s="30" t="s">
        <v>26</v>
      </c>
      <c r="L6" s="31" t="s">
        <v>76</v>
      </c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19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23" t="s">
        <v>20</v>
      </c>
      <c r="D8" s="24" t="s">
        <v>76</v>
      </c>
      <c r="E8" s="25" t="s">
        <v>63</v>
      </c>
      <c r="F8" s="26" t="s">
        <v>76</v>
      </c>
      <c r="G8" s="27" t="s">
        <v>64</v>
      </c>
      <c r="H8" s="28" t="s">
        <v>76</v>
      </c>
      <c r="I8" s="23" t="s">
        <v>20</v>
      </c>
      <c r="J8" s="29" t="s">
        <v>76</v>
      </c>
      <c r="K8" s="30" t="s">
        <v>26</v>
      </c>
      <c r="L8" s="31" t="s">
        <v>76</v>
      </c>
    </row>
    <row r="9" spans="1:12" s="7" customFormat="1" ht="14.1" customHeight="1" x14ac:dyDescent="0.2">
      <c r="A9" s="21"/>
      <c r="B9" s="22" t="s">
        <v>8</v>
      </c>
      <c r="C9" s="32" t="s">
        <v>63</v>
      </c>
      <c r="D9" s="33" t="s">
        <v>76</v>
      </c>
      <c r="E9" s="34" t="s">
        <v>19</v>
      </c>
      <c r="F9" s="35" t="s">
        <v>76</v>
      </c>
      <c r="G9" s="36"/>
      <c r="H9" s="37"/>
      <c r="I9" s="38" t="s">
        <v>18</v>
      </c>
      <c r="J9" s="39" t="s">
        <v>76</v>
      </c>
      <c r="K9" s="38" t="s">
        <v>18</v>
      </c>
      <c r="L9" s="39" t="s">
        <v>76</v>
      </c>
    </row>
    <row r="10" spans="1:12" s="7" customFormat="1" ht="14.1" customHeight="1" x14ac:dyDescent="0.2">
      <c r="A10" s="21"/>
      <c r="B10" s="22" t="s">
        <v>9</v>
      </c>
      <c r="C10" s="40" t="s">
        <v>19</v>
      </c>
      <c r="D10" s="41" t="s">
        <v>76</v>
      </c>
      <c r="E10" s="42"/>
      <c r="F10" s="43"/>
      <c r="G10" s="36"/>
      <c r="H10" s="37"/>
      <c r="I10" s="30" t="s">
        <v>26</v>
      </c>
      <c r="J10" s="31" t="s">
        <v>76</v>
      </c>
      <c r="K10" s="30" t="s">
        <v>26</v>
      </c>
      <c r="L10" s="31" t="s">
        <v>76</v>
      </c>
    </row>
    <row r="11" spans="1:12" s="8" customFormat="1" ht="14.1" customHeight="1" x14ac:dyDescent="0.2">
      <c r="A11" s="21"/>
      <c r="B11" s="22" t="s">
        <v>10</v>
      </c>
      <c r="C11" s="44"/>
      <c r="D11" s="45"/>
      <c r="E11" s="46"/>
      <c r="F11" s="37"/>
      <c r="G11" s="44"/>
      <c r="H11" s="37"/>
      <c r="I11" s="30" t="s">
        <v>26</v>
      </c>
      <c r="J11" s="31" t="s">
        <v>76</v>
      </c>
      <c r="K11" s="30" t="s">
        <v>26</v>
      </c>
      <c r="L11" s="31" t="s">
        <v>76</v>
      </c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47">
        <f>D7+7</f>
        <v>44844</v>
      </c>
      <c r="E12" s="48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19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23" t="s">
        <v>20</v>
      </c>
      <c r="D13" s="24" t="s">
        <v>76</v>
      </c>
      <c r="E13" s="25" t="s">
        <v>63</v>
      </c>
      <c r="F13" s="26" t="s">
        <v>76</v>
      </c>
      <c r="G13" s="27" t="s">
        <v>64</v>
      </c>
      <c r="H13" s="28" t="s">
        <v>76</v>
      </c>
      <c r="I13" s="23" t="s">
        <v>20</v>
      </c>
      <c r="J13" s="29" t="s">
        <v>76</v>
      </c>
      <c r="K13" s="30" t="s">
        <v>26</v>
      </c>
      <c r="L13" s="31" t="s">
        <v>76</v>
      </c>
    </row>
    <row r="14" spans="1:12" s="7" customFormat="1" ht="14.1" customHeight="1" x14ac:dyDescent="0.2">
      <c r="A14" s="21"/>
      <c r="B14" s="22" t="s">
        <v>8</v>
      </c>
      <c r="C14" s="32" t="s">
        <v>63</v>
      </c>
      <c r="D14" s="33" t="s">
        <v>76</v>
      </c>
      <c r="E14" s="34" t="s">
        <v>19</v>
      </c>
      <c r="F14" s="35" t="s">
        <v>76</v>
      </c>
      <c r="G14" s="23" t="s">
        <v>32</v>
      </c>
      <c r="H14" s="29"/>
      <c r="I14" s="38" t="s">
        <v>18</v>
      </c>
      <c r="J14" s="39" t="s">
        <v>76</v>
      </c>
      <c r="K14" s="38" t="s">
        <v>18</v>
      </c>
      <c r="L14" s="39" t="s">
        <v>76</v>
      </c>
    </row>
    <row r="15" spans="1:12" s="7" customFormat="1" ht="14.1" customHeight="1" x14ac:dyDescent="0.2">
      <c r="A15" s="21"/>
      <c r="B15" s="22" t="s">
        <v>9</v>
      </c>
      <c r="C15" s="40" t="s">
        <v>19</v>
      </c>
      <c r="D15" s="41" t="s">
        <v>76</v>
      </c>
      <c r="E15" s="42"/>
      <c r="F15" s="43"/>
      <c r="G15" s="23" t="s">
        <v>69</v>
      </c>
      <c r="H15" s="29"/>
      <c r="I15" s="30" t="s">
        <v>26</v>
      </c>
      <c r="J15" s="31" t="s">
        <v>76</v>
      </c>
      <c r="K15" s="30" t="s">
        <v>26</v>
      </c>
      <c r="L15" s="31" t="s">
        <v>76</v>
      </c>
    </row>
    <row r="16" spans="1:12" s="8" customFormat="1" ht="14.1" customHeight="1" x14ac:dyDescent="0.2">
      <c r="A16" s="21"/>
      <c r="B16" s="22" t="s">
        <v>10</v>
      </c>
      <c r="C16" s="44"/>
      <c r="D16" s="45"/>
      <c r="E16" s="46"/>
      <c r="F16" s="37"/>
      <c r="G16" s="44"/>
      <c r="H16" s="49"/>
      <c r="I16" s="30" t="s">
        <v>26</v>
      </c>
      <c r="J16" s="31" t="s">
        <v>76</v>
      </c>
      <c r="K16" s="30" t="s">
        <v>26</v>
      </c>
      <c r="L16" s="31" t="s">
        <v>76</v>
      </c>
    </row>
    <row r="17" spans="1:12" s="3" customFormat="1" ht="14.1" customHeight="1" x14ac:dyDescent="0.2">
      <c r="A17" s="17">
        <v>4</v>
      </c>
      <c r="B17" s="18" t="s">
        <v>2</v>
      </c>
      <c r="C17" s="19" t="s">
        <v>3</v>
      </c>
      <c r="D17" s="47">
        <f>D12+7</f>
        <v>44851</v>
      </c>
      <c r="E17" s="48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19" t="s">
        <v>6</v>
      </c>
      <c r="L17" s="20">
        <f>J17+1</f>
        <v>44855</v>
      </c>
    </row>
    <row r="18" spans="1:12" s="7" customFormat="1" ht="14.1" customHeight="1" x14ac:dyDescent="0.2">
      <c r="A18" s="21"/>
      <c r="B18" s="22" t="s">
        <v>7</v>
      </c>
      <c r="C18" s="23" t="s">
        <v>20</v>
      </c>
      <c r="D18" s="24" t="s">
        <v>76</v>
      </c>
      <c r="E18" s="25" t="s">
        <v>63</v>
      </c>
      <c r="F18" s="26" t="s">
        <v>76</v>
      </c>
      <c r="G18" s="27" t="s">
        <v>64</v>
      </c>
      <c r="H18" s="28" t="s">
        <v>76</v>
      </c>
      <c r="I18" s="23" t="s">
        <v>20</v>
      </c>
      <c r="J18" s="29" t="s">
        <v>76</v>
      </c>
      <c r="K18" s="30" t="s">
        <v>26</v>
      </c>
      <c r="L18" s="31" t="s">
        <v>76</v>
      </c>
    </row>
    <row r="19" spans="1:12" s="7" customFormat="1" ht="14.1" customHeight="1" x14ac:dyDescent="0.2">
      <c r="A19" s="21"/>
      <c r="B19" s="22" t="s">
        <v>8</v>
      </c>
      <c r="C19" s="32" t="s">
        <v>63</v>
      </c>
      <c r="D19" s="33" t="s">
        <v>76</v>
      </c>
      <c r="E19" s="34" t="s">
        <v>19</v>
      </c>
      <c r="F19" s="35" t="s">
        <v>76</v>
      </c>
      <c r="G19" s="23" t="s">
        <v>32</v>
      </c>
      <c r="H19" s="29"/>
      <c r="I19" s="38" t="s">
        <v>18</v>
      </c>
      <c r="J19" s="39" t="s">
        <v>76</v>
      </c>
      <c r="K19" s="38" t="s">
        <v>18</v>
      </c>
      <c r="L19" s="39" t="s">
        <v>76</v>
      </c>
    </row>
    <row r="20" spans="1:12" s="7" customFormat="1" ht="14.1" customHeight="1" x14ac:dyDescent="0.2">
      <c r="A20" s="21"/>
      <c r="B20" s="22" t="s">
        <v>9</v>
      </c>
      <c r="C20" s="40" t="s">
        <v>19</v>
      </c>
      <c r="D20" s="41" t="s">
        <v>76</v>
      </c>
      <c r="E20" s="267"/>
      <c r="F20" s="10"/>
      <c r="G20" s="23" t="s">
        <v>69</v>
      </c>
      <c r="H20" s="29"/>
      <c r="I20" s="30" t="s">
        <v>26</v>
      </c>
      <c r="J20" s="31" t="s">
        <v>76</v>
      </c>
      <c r="K20" s="30" t="s">
        <v>26</v>
      </c>
      <c r="L20" s="31" t="s">
        <v>76</v>
      </c>
    </row>
    <row r="21" spans="1:12" s="8" customFormat="1" ht="14.1" customHeight="1" x14ac:dyDescent="0.2">
      <c r="A21" s="21"/>
      <c r="B21" s="22" t="s">
        <v>10</v>
      </c>
      <c r="C21" s="44"/>
      <c r="D21" s="45"/>
      <c r="E21" s="46"/>
      <c r="F21" s="37"/>
      <c r="G21" s="44"/>
      <c r="H21" s="37"/>
      <c r="I21" s="30" t="s">
        <v>26</v>
      </c>
      <c r="J21" s="31" t="s">
        <v>76</v>
      </c>
      <c r="K21" s="30" t="s">
        <v>26</v>
      </c>
      <c r="L21" s="31" t="s">
        <v>76</v>
      </c>
    </row>
    <row r="22" spans="1:12" s="3" customFormat="1" ht="14.1" customHeight="1" x14ac:dyDescent="0.2">
      <c r="A22" s="17">
        <v>5</v>
      </c>
      <c r="B22" s="18" t="s">
        <v>2</v>
      </c>
      <c r="C22" s="19" t="s">
        <v>3</v>
      </c>
      <c r="D22" s="47">
        <f>D17+7</f>
        <v>44858</v>
      </c>
      <c r="E22" s="48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19" t="s">
        <v>6</v>
      </c>
      <c r="L22" s="20">
        <f>J22+1</f>
        <v>44862</v>
      </c>
    </row>
    <row r="23" spans="1:12" s="7" customFormat="1" ht="14.1" customHeight="1" x14ac:dyDescent="0.2">
      <c r="A23" s="21"/>
      <c r="B23" s="22" t="s">
        <v>7</v>
      </c>
      <c r="C23" s="23" t="s">
        <v>20</v>
      </c>
      <c r="D23" s="24" t="s">
        <v>76</v>
      </c>
      <c r="E23" s="25" t="s">
        <v>63</v>
      </c>
      <c r="F23" s="26" t="s">
        <v>76</v>
      </c>
      <c r="G23" s="27" t="s">
        <v>64</v>
      </c>
      <c r="H23" s="28" t="s">
        <v>76</v>
      </c>
      <c r="I23" s="23" t="s">
        <v>20</v>
      </c>
      <c r="J23" s="29" t="s">
        <v>76</v>
      </c>
      <c r="K23" s="51" t="s">
        <v>17</v>
      </c>
      <c r="L23" s="52"/>
    </row>
    <row r="24" spans="1:12" s="7" customFormat="1" ht="14.1" customHeight="1" x14ac:dyDescent="0.2">
      <c r="A24" s="21"/>
      <c r="B24" s="22" t="s">
        <v>8</v>
      </c>
      <c r="C24" s="32" t="s">
        <v>63</v>
      </c>
      <c r="D24" s="33" t="s">
        <v>76</v>
      </c>
      <c r="E24" s="34" t="s">
        <v>19</v>
      </c>
      <c r="F24" s="35" t="s">
        <v>76</v>
      </c>
      <c r="G24" s="23" t="s">
        <v>32</v>
      </c>
      <c r="H24" s="29"/>
      <c r="I24" s="38" t="s">
        <v>18</v>
      </c>
      <c r="J24" s="39" t="s">
        <v>76</v>
      </c>
      <c r="K24" s="53" t="s">
        <v>17</v>
      </c>
      <c r="L24" s="52"/>
    </row>
    <row r="25" spans="1:12" s="7" customFormat="1" ht="14.1" customHeight="1" x14ac:dyDescent="0.2">
      <c r="A25" s="21"/>
      <c r="B25" s="22" t="s">
        <v>9</v>
      </c>
      <c r="C25" s="40" t="s">
        <v>19</v>
      </c>
      <c r="D25" s="41" t="s">
        <v>76</v>
      </c>
      <c r="E25" s="267"/>
      <c r="F25" s="10"/>
      <c r="G25" s="23" t="s">
        <v>69</v>
      </c>
      <c r="H25" s="29"/>
      <c r="I25" s="30" t="s">
        <v>26</v>
      </c>
      <c r="J25" s="31" t="s">
        <v>76</v>
      </c>
      <c r="K25" s="53" t="s">
        <v>17</v>
      </c>
      <c r="L25" s="54"/>
    </row>
    <row r="26" spans="1:12" s="8" customFormat="1" ht="14.1" customHeight="1" x14ac:dyDescent="0.2">
      <c r="A26" s="21"/>
      <c r="B26" s="22" t="s">
        <v>10</v>
      </c>
      <c r="C26" s="44"/>
      <c r="D26" s="45"/>
      <c r="E26" s="46"/>
      <c r="F26" s="37"/>
      <c r="G26" s="44"/>
      <c r="H26" s="37"/>
      <c r="I26" s="30" t="s">
        <v>26</v>
      </c>
      <c r="J26" s="31" t="s">
        <v>76</v>
      </c>
      <c r="K26" s="55" t="s">
        <v>17</v>
      </c>
      <c r="L26" s="56"/>
    </row>
    <row r="27" spans="1:12" s="3" customFormat="1" ht="14.1" customHeight="1" x14ac:dyDescent="0.2">
      <c r="A27" s="17">
        <v>6</v>
      </c>
      <c r="B27" s="18" t="s">
        <v>2</v>
      </c>
      <c r="C27" s="19" t="s">
        <v>3</v>
      </c>
      <c r="D27" s="47">
        <f>D22+7</f>
        <v>44865</v>
      </c>
      <c r="E27" s="48" t="s">
        <v>12</v>
      </c>
      <c r="F27" s="20">
        <f>D27+1</f>
        <v>44866</v>
      </c>
      <c r="G27" s="19" t="s">
        <v>4</v>
      </c>
      <c r="H27" s="20">
        <f>F27+1</f>
        <v>44867</v>
      </c>
      <c r="I27" s="19" t="s">
        <v>16</v>
      </c>
      <c r="J27" s="20">
        <f>H27+1</f>
        <v>44868</v>
      </c>
      <c r="K27" s="19" t="s">
        <v>6</v>
      </c>
      <c r="L27" s="20">
        <f>J27+1</f>
        <v>44869</v>
      </c>
    </row>
    <row r="28" spans="1:12" s="7" customFormat="1" ht="14.1" customHeight="1" x14ac:dyDescent="0.2">
      <c r="A28" s="21"/>
      <c r="B28" s="22" t="s">
        <v>7</v>
      </c>
      <c r="C28" s="23" t="s">
        <v>20</v>
      </c>
      <c r="D28" s="24" t="s">
        <v>76</v>
      </c>
      <c r="E28" s="267"/>
      <c r="F28" s="10"/>
      <c r="G28" s="27" t="s">
        <v>64</v>
      </c>
      <c r="H28" s="28" t="s">
        <v>76</v>
      </c>
      <c r="I28" s="23" t="s">
        <v>20</v>
      </c>
      <c r="J28" s="29" t="s">
        <v>76</v>
      </c>
      <c r="K28" s="30" t="s">
        <v>26</v>
      </c>
      <c r="L28" s="31" t="s">
        <v>76</v>
      </c>
    </row>
    <row r="29" spans="1:12" s="7" customFormat="1" ht="14.1" customHeight="1" x14ac:dyDescent="0.2">
      <c r="A29" s="21"/>
      <c r="B29" s="22" t="s">
        <v>8</v>
      </c>
      <c r="C29" s="32" t="s">
        <v>63</v>
      </c>
      <c r="D29" s="33" t="s">
        <v>76</v>
      </c>
      <c r="E29" s="50" t="s">
        <v>72</v>
      </c>
      <c r="F29" s="29"/>
      <c r="G29" s="23" t="s">
        <v>32</v>
      </c>
      <c r="H29" s="29"/>
      <c r="I29" s="38" t="s">
        <v>18</v>
      </c>
      <c r="J29" s="39" t="s">
        <v>76</v>
      </c>
      <c r="K29" s="38" t="s">
        <v>18</v>
      </c>
      <c r="L29" s="39" t="s">
        <v>76</v>
      </c>
    </row>
    <row r="30" spans="1:12" s="7" customFormat="1" ht="14.1" customHeight="1" x14ac:dyDescent="0.2">
      <c r="A30" s="21"/>
      <c r="B30" s="22" t="s">
        <v>9</v>
      </c>
      <c r="C30" s="40" t="s">
        <v>19</v>
      </c>
      <c r="D30" s="41" t="s">
        <v>76</v>
      </c>
      <c r="E30" s="267"/>
      <c r="F30" s="10"/>
      <c r="G30" s="23" t="s">
        <v>69</v>
      </c>
      <c r="H30" s="29"/>
      <c r="I30" s="30" t="s">
        <v>26</v>
      </c>
      <c r="J30" s="31" t="s">
        <v>76</v>
      </c>
      <c r="K30" s="30" t="s">
        <v>26</v>
      </c>
      <c r="L30" s="31" t="s">
        <v>76</v>
      </c>
    </row>
    <row r="31" spans="1:12" s="8" customFormat="1" ht="14.1" customHeight="1" x14ac:dyDescent="0.2">
      <c r="A31" s="21"/>
      <c r="B31" s="22" t="s">
        <v>10</v>
      </c>
      <c r="C31" s="44"/>
      <c r="D31" s="45"/>
      <c r="E31" s="46"/>
      <c r="F31" s="37"/>
      <c r="G31" s="44"/>
      <c r="H31" s="37"/>
      <c r="I31" s="30" t="s">
        <v>26</v>
      </c>
      <c r="J31" s="31" t="s">
        <v>76</v>
      </c>
      <c r="K31" s="30" t="s">
        <v>26</v>
      </c>
      <c r="L31" s="31" t="s">
        <v>76</v>
      </c>
    </row>
    <row r="32" spans="1:12" s="3" customFormat="1" ht="14.1" customHeight="1" x14ac:dyDescent="0.2">
      <c r="A32" s="17">
        <v>7</v>
      </c>
      <c r="B32" s="18" t="s">
        <v>2</v>
      </c>
      <c r="C32" s="19" t="s">
        <v>3</v>
      </c>
      <c r="D32" s="47">
        <f>D27+7</f>
        <v>44872</v>
      </c>
      <c r="E32" s="48" t="s">
        <v>12</v>
      </c>
      <c r="F32" s="20">
        <f>D32+1</f>
        <v>44873</v>
      </c>
      <c r="G32" s="19" t="s">
        <v>4</v>
      </c>
      <c r="H32" s="20">
        <f>F32+1</f>
        <v>44874</v>
      </c>
      <c r="I32" s="19" t="s">
        <v>16</v>
      </c>
      <c r="J32" s="20">
        <f>H32+1</f>
        <v>44875</v>
      </c>
      <c r="K32" s="19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23" t="s">
        <v>20</v>
      </c>
      <c r="D33" s="24" t="s">
        <v>76</v>
      </c>
      <c r="E33" s="25" t="s">
        <v>63</v>
      </c>
      <c r="F33" s="26" t="s">
        <v>66</v>
      </c>
      <c r="G33" s="27" t="s">
        <v>64</v>
      </c>
      <c r="H33" s="28" t="s">
        <v>76</v>
      </c>
      <c r="I33" s="23" t="s">
        <v>20</v>
      </c>
      <c r="J33" s="29" t="s">
        <v>76</v>
      </c>
      <c r="K33" s="51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32" t="s">
        <v>63</v>
      </c>
      <c r="D34" s="33" t="s">
        <v>76</v>
      </c>
      <c r="E34" s="25" t="s">
        <v>63</v>
      </c>
      <c r="F34" s="26" t="s">
        <v>66</v>
      </c>
      <c r="G34" s="23" t="s">
        <v>32</v>
      </c>
      <c r="H34" s="29"/>
      <c r="I34" s="38" t="s">
        <v>18</v>
      </c>
      <c r="J34" s="39" t="s">
        <v>76</v>
      </c>
      <c r="K34" s="53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40" t="s">
        <v>19</v>
      </c>
      <c r="D35" s="41" t="s">
        <v>76</v>
      </c>
      <c r="E35" s="267"/>
      <c r="F35" s="10"/>
      <c r="G35" s="23" t="s">
        <v>69</v>
      </c>
      <c r="H35" s="29"/>
      <c r="I35" s="30" t="s">
        <v>26</v>
      </c>
      <c r="J35" s="31" t="s">
        <v>76</v>
      </c>
      <c r="K35" s="53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44"/>
      <c r="D36" s="45"/>
      <c r="E36" s="57"/>
      <c r="F36" s="58"/>
      <c r="G36" s="44"/>
      <c r="H36" s="37"/>
      <c r="I36" s="30" t="s">
        <v>26</v>
      </c>
      <c r="J36" s="31" t="s">
        <v>76</v>
      </c>
      <c r="K36" s="55" t="s">
        <v>17</v>
      </c>
      <c r="L36" s="56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47">
        <f>D32+7</f>
        <v>44879</v>
      </c>
      <c r="E37" s="48" t="s">
        <v>12</v>
      </c>
      <c r="F37" s="20">
        <f>D37+1</f>
        <v>44880</v>
      </c>
      <c r="G37" s="19" t="s">
        <v>4</v>
      </c>
      <c r="H37" s="20">
        <f>F37+1</f>
        <v>44881</v>
      </c>
      <c r="I37" s="19" t="s">
        <v>16</v>
      </c>
      <c r="J37" s="20">
        <f>H37+1</f>
        <v>44882</v>
      </c>
      <c r="K37" s="19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23" t="s">
        <v>20</v>
      </c>
      <c r="D38" s="24" t="s">
        <v>76</v>
      </c>
      <c r="E38" s="25" t="s">
        <v>63</v>
      </c>
      <c r="F38" s="26" t="s">
        <v>66</v>
      </c>
      <c r="G38" s="27" t="s">
        <v>64</v>
      </c>
      <c r="H38" s="28" t="s">
        <v>76</v>
      </c>
      <c r="I38" s="51" t="s">
        <v>17</v>
      </c>
      <c r="J38" s="52"/>
      <c r="K38" s="30" t="s">
        <v>26</v>
      </c>
      <c r="L38" s="31" t="s">
        <v>76</v>
      </c>
    </row>
    <row r="39" spans="1:12" s="7" customFormat="1" ht="14.1" customHeight="1" x14ac:dyDescent="0.2">
      <c r="A39" s="21"/>
      <c r="B39" s="22" t="s">
        <v>8</v>
      </c>
      <c r="C39" s="40" t="s">
        <v>19</v>
      </c>
      <c r="D39" s="41" t="s">
        <v>76</v>
      </c>
      <c r="E39" s="25" t="s">
        <v>63</v>
      </c>
      <c r="F39" s="26" t="s">
        <v>66</v>
      </c>
      <c r="G39" s="23" t="s">
        <v>32</v>
      </c>
      <c r="H39" s="29"/>
      <c r="I39" s="53" t="s">
        <v>17</v>
      </c>
      <c r="J39" s="52"/>
      <c r="K39" s="38" t="s">
        <v>18</v>
      </c>
      <c r="L39" s="39" t="s">
        <v>76</v>
      </c>
    </row>
    <row r="40" spans="1:12" s="7" customFormat="1" ht="14.1" customHeight="1" x14ac:dyDescent="0.2">
      <c r="A40" s="21"/>
      <c r="B40" s="22" t="s">
        <v>9</v>
      </c>
      <c r="C40" s="59"/>
      <c r="D40" s="59"/>
      <c r="E40" s="267"/>
      <c r="F40" s="10"/>
      <c r="G40" s="23" t="s">
        <v>69</v>
      </c>
      <c r="H40" s="29"/>
      <c r="I40" s="53" t="s">
        <v>17</v>
      </c>
      <c r="J40" s="54"/>
      <c r="K40" s="30" t="s">
        <v>26</v>
      </c>
      <c r="L40" s="31" t="s">
        <v>76</v>
      </c>
    </row>
    <row r="41" spans="1:12" s="8" customFormat="1" ht="14.1" customHeight="1" x14ac:dyDescent="0.2">
      <c r="A41" s="21"/>
      <c r="B41" s="22" t="s">
        <v>10</v>
      </c>
      <c r="C41" s="60"/>
      <c r="D41" s="45"/>
      <c r="E41" s="57"/>
      <c r="F41" s="58"/>
      <c r="G41" s="44"/>
      <c r="H41" s="37"/>
      <c r="I41" s="55" t="s">
        <v>17</v>
      </c>
      <c r="J41" s="56"/>
      <c r="K41" s="30" t="s">
        <v>26</v>
      </c>
      <c r="L41" s="31" t="s">
        <v>76</v>
      </c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47">
        <f>D37+7</f>
        <v>44886</v>
      </c>
      <c r="E42" s="48" t="s">
        <v>12</v>
      </c>
      <c r="F42" s="20">
        <f>D42+1</f>
        <v>44887</v>
      </c>
      <c r="G42" s="19" t="s">
        <v>4</v>
      </c>
      <c r="H42" s="20">
        <f>F42+1</f>
        <v>44888</v>
      </c>
      <c r="I42" s="19" t="s">
        <v>16</v>
      </c>
      <c r="J42" s="47">
        <f>H42+1</f>
        <v>44889</v>
      </c>
      <c r="K42" s="48" t="s">
        <v>6</v>
      </c>
      <c r="L42" s="20">
        <f>J42+1</f>
        <v>44890</v>
      </c>
    </row>
    <row r="43" spans="1:12" s="7" customFormat="1" ht="14.1" customHeight="1" x14ac:dyDescent="0.2">
      <c r="A43" s="21"/>
      <c r="B43" s="22" t="s">
        <v>7</v>
      </c>
      <c r="C43" s="23" t="s">
        <v>20</v>
      </c>
      <c r="D43" s="24" t="s">
        <v>76</v>
      </c>
      <c r="E43" s="25" t="s">
        <v>63</v>
      </c>
      <c r="F43" s="26" t="s">
        <v>66</v>
      </c>
      <c r="G43" s="44"/>
      <c r="H43" s="37"/>
      <c r="I43" s="23" t="s">
        <v>20</v>
      </c>
      <c r="J43" s="29" t="s">
        <v>76</v>
      </c>
      <c r="K43" s="30" t="s">
        <v>26</v>
      </c>
      <c r="L43" s="31" t="s">
        <v>76</v>
      </c>
    </row>
    <row r="44" spans="1:12" s="7" customFormat="1" ht="14.1" customHeight="1" x14ac:dyDescent="0.2">
      <c r="A44" s="21"/>
      <c r="B44" s="22" t="s">
        <v>8</v>
      </c>
      <c r="C44" s="40" t="s">
        <v>19</v>
      </c>
      <c r="D44" s="41" t="s">
        <v>76</v>
      </c>
      <c r="E44" s="25" t="s">
        <v>63</v>
      </c>
      <c r="F44" s="26" t="s">
        <v>66</v>
      </c>
      <c r="G44" s="23" t="s">
        <v>32</v>
      </c>
      <c r="H44" s="29"/>
      <c r="I44" s="38" t="s">
        <v>18</v>
      </c>
      <c r="J44" s="39" t="s">
        <v>76</v>
      </c>
      <c r="K44" s="38" t="s">
        <v>18</v>
      </c>
      <c r="L44" s="39" t="s">
        <v>76</v>
      </c>
    </row>
    <row r="45" spans="1:12" s="7" customFormat="1" ht="14.1" customHeight="1" x14ac:dyDescent="0.2">
      <c r="A45" s="21"/>
      <c r="B45" s="22" t="s">
        <v>9</v>
      </c>
      <c r="C45" s="59"/>
      <c r="D45" s="59"/>
      <c r="E45" s="34" t="s">
        <v>19</v>
      </c>
      <c r="F45" s="35" t="s">
        <v>76</v>
      </c>
      <c r="G45" s="23" t="s">
        <v>69</v>
      </c>
      <c r="H45" s="29"/>
      <c r="I45" s="30" t="s">
        <v>26</v>
      </c>
      <c r="J45" s="31" t="s">
        <v>76</v>
      </c>
      <c r="K45" s="30" t="s">
        <v>26</v>
      </c>
      <c r="L45" s="31" t="s">
        <v>76</v>
      </c>
    </row>
    <row r="46" spans="1:12" s="8" customFormat="1" ht="14.1" customHeight="1" x14ac:dyDescent="0.2">
      <c r="A46" s="21"/>
      <c r="B46" s="22" t="s">
        <v>10</v>
      </c>
      <c r="C46" s="60"/>
      <c r="D46" s="45"/>
      <c r="E46" s="61"/>
      <c r="F46" s="62"/>
      <c r="G46" s="44"/>
      <c r="H46" s="37"/>
      <c r="I46" s="30" t="s">
        <v>26</v>
      </c>
      <c r="J46" s="31" t="s">
        <v>76</v>
      </c>
      <c r="K46" s="30" t="s">
        <v>26</v>
      </c>
      <c r="L46" s="31" t="s">
        <v>76</v>
      </c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47">
        <f>D42+7</f>
        <v>44893</v>
      </c>
      <c r="E47" s="48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0">
        <f>H47+1</f>
        <v>44896</v>
      </c>
      <c r="K47" s="48" t="s">
        <v>6</v>
      </c>
      <c r="L47" s="20">
        <f>J47+1</f>
        <v>44897</v>
      </c>
    </row>
    <row r="48" spans="1:12" s="7" customFormat="1" ht="14.1" customHeight="1" x14ac:dyDescent="0.2">
      <c r="A48" s="21"/>
      <c r="B48" s="22" t="s">
        <v>7</v>
      </c>
      <c r="C48" s="23" t="s">
        <v>20</v>
      </c>
      <c r="D48" s="24" t="s">
        <v>76</v>
      </c>
      <c r="E48" s="25" t="s">
        <v>63</v>
      </c>
      <c r="F48" s="26" t="s">
        <v>66</v>
      </c>
      <c r="G48" s="44"/>
      <c r="H48" s="37"/>
      <c r="I48" s="23" t="s">
        <v>20</v>
      </c>
      <c r="J48" s="29" t="s">
        <v>76</v>
      </c>
      <c r="K48" s="30" t="s">
        <v>26</v>
      </c>
      <c r="L48" s="31" t="s">
        <v>76</v>
      </c>
    </row>
    <row r="49" spans="1:12" s="7" customFormat="1" ht="14.1" customHeight="1" x14ac:dyDescent="0.2">
      <c r="A49" s="21"/>
      <c r="B49" s="22" t="s">
        <v>8</v>
      </c>
      <c r="C49" s="40" t="s">
        <v>19</v>
      </c>
      <c r="D49" s="41" t="s">
        <v>76</v>
      </c>
      <c r="E49" s="25" t="s">
        <v>63</v>
      </c>
      <c r="F49" s="26" t="s">
        <v>66</v>
      </c>
      <c r="G49" s="23" t="s">
        <v>32</v>
      </c>
      <c r="H49" s="29"/>
      <c r="I49" s="38" t="s">
        <v>18</v>
      </c>
      <c r="J49" s="39" t="s">
        <v>76</v>
      </c>
      <c r="K49" s="38" t="s">
        <v>18</v>
      </c>
      <c r="L49" s="39" t="s">
        <v>76</v>
      </c>
    </row>
    <row r="50" spans="1:12" s="7" customFormat="1" ht="14.1" customHeight="1" x14ac:dyDescent="0.2">
      <c r="A50" s="21"/>
      <c r="B50" s="22" t="s">
        <v>9</v>
      </c>
      <c r="C50" s="59"/>
      <c r="D50" s="59"/>
      <c r="E50" s="34" t="s">
        <v>19</v>
      </c>
      <c r="F50" s="35" t="s">
        <v>76</v>
      </c>
      <c r="G50" s="23" t="s">
        <v>69</v>
      </c>
      <c r="H50" s="29"/>
      <c r="I50" s="30" t="s">
        <v>26</v>
      </c>
      <c r="J50" s="31" t="s">
        <v>76</v>
      </c>
      <c r="K50" s="30" t="s">
        <v>26</v>
      </c>
      <c r="L50" s="31" t="s">
        <v>76</v>
      </c>
    </row>
    <row r="51" spans="1:12" s="8" customFormat="1" ht="14.1" customHeight="1" x14ac:dyDescent="0.2">
      <c r="A51" s="21"/>
      <c r="B51" s="22" t="s">
        <v>10</v>
      </c>
      <c r="C51" s="60"/>
      <c r="D51" s="45"/>
      <c r="E51" s="61"/>
      <c r="F51" s="62"/>
      <c r="G51" s="44"/>
      <c r="H51" s="37"/>
      <c r="I51" s="30" t="s">
        <v>26</v>
      </c>
      <c r="J51" s="31" t="s">
        <v>76</v>
      </c>
      <c r="K51" s="30" t="s">
        <v>26</v>
      </c>
      <c r="L51" s="31" t="s">
        <v>76</v>
      </c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47">
        <f>D47+7</f>
        <v>44900</v>
      </c>
      <c r="E52" s="48" t="s">
        <v>12</v>
      </c>
      <c r="F52" s="20">
        <f>D52+1</f>
        <v>44901</v>
      </c>
      <c r="G52" s="19" t="s">
        <v>4</v>
      </c>
      <c r="H52" s="20">
        <f>F52+1</f>
        <v>44902</v>
      </c>
      <c r="I52" s="19" t="s">
        <v>16</v>
      </c>
      <c r="J52" s="20">
        <f>H52+1</f>
        <v>44903</v>
      </c>
      <c r="K52" s="48" t="s">
        <v>6</v>
      </c>
      <c r="L52" s="20">
        <f>J52+1</f>
        <v>44904</v>
      </c>
    </row>
    <row r="53" spans="1:12" s="7" customFormat="1" ht="13.5" customHeight="1" x14ac:dyDescent="0.2">
      <c r="A53" s="21"/>
      <c r="B53" s="22" t="s">
        <v>7</v>
      </c>
      <c r="C53" s="50" t="s">
        <v>20</v>
      </c>
      <c r="D53" s="24" t="s">
        <v>76</v>
      </c>
      <c r="E53" s="25" t="s">
        <v>63</v>
      </c>
      <c r="F53" s="26" t="s">
        <v>76</v>
      </c>
      <c r="G53" s="44"/>
      <c r="H53" s="37"/>
      <c r="I53" s="23" t="s">
        <v>20</v>
      </c>
      <c r="J53" s="29" t="s">
        <v>76</v>
      </c>
      <c r="K53" s="30" t="s">
        <v>26</v>
      </c>
      <c r="L53" s="31" t="s">
        <v>76</v>
      </c>
    </row>
    <row r="54" spans="1:12" s="7" customFormat="1" ht="14.1" customHeight="1" x14ac:dyDescent="0.2">
      <c r="A54" s="21"/>
      <c r="B54" s="22" t="s">
        <v>8</v>
      </c>
      <c r="C54" s="34" t="s">
        <v>19</v>
      </c>
      <c r="D54" s="41" t="s">
        <v>76</v>
      </c>
      <c r="E54" s="25" t="s">
        <v>63</v>
      </c>
      <c r="F54" s="26" t="s">
        <v>76</v>
      </c>
      <c r="G54" s="23" t="s">
        <v>32</v>
      </c>
      <c r="H54" s="29"/>
      <c r="I54" s="38" t="s">
        <v>18</v>
      </c>
      <c r="J54" s="39" t="s">
        <v>76</v>
      </c>
      <c r="K54" s="38" t="s">
        <v>18</v>
      </c>
      <c r="L54" s="39" t="s">
        <v>76</v>
      </c>
    </row>
    <row r="55" spans="1:12" s="7" customFormat="1" ht="14.1" customHeight="1" x14ac:dyDescent="0.2">
      <c r="A55" s="21"/>
      <c r="B55" s="22" t="s">
        <v>9</v>
      </c>
      <c r="C55" s="59"/>
      <c r="D55" s="59"/>
      <c r="E55" s="34" t="s">
        <v>19</v>
      </c>
      <c r="F55" s="35" t="s">
        <v>76</v>
      </c>
      <c r="G55" s="23" t="s">
        <v>69</v>
      </c>
      <c r="H55" s="29"/>
      <c r="I55" s="30" t="s">
        <v>26</v>
      </c>
      <c r="J55" s="31" t="s">
        <v>76</v>
      </c>
      <c r="K55" s="30" t="s">
        <v>26</v>
      </c>
      <c r="L55" s="31" t="s">
        <v>76</v>
      </c>
    </row>
    <row r="56" spans="1:12" s="8" customFormat="1" ht="14.1" customHeight="1" x14ac:dyDescent="0.2">
      <c r="A56" s="63"/>
      <c r="B56" s="64" t="s">
        <v>10</v>
      </c>
      <c r="C56" s="60"/>
      <c r="D56" s="45"/>
      <c r="E56" s="61"/>
      <c r="F56" s="62"/>
      <c r="G56" s="65"/>
      <c r="H56" s="49"/>
      <c r="I56" s="66" t="s">
        <v>26</v>
      </c>
      <c r="J56" s="31" t="s">
        <v>76</v>
      </c>
      <c r="K56" s="30" t="s">
        <v>26</v>
      </c>
      <c r="L56" s="31" t="s">
        <v>76</v>
      </c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47">
        <f>D52+7</f>
        <v>44907</v>
      </c>
      <c r="E57" s="48" t="s">
        <v>12</v>
      </c>
      <c r="F57" s="20">
        <f>D57+1</f>
        <v>44908</v>
      </c>
      <c r="G57" s="19" t="s">
        <v>4</v>
      </c>
      <c r="H57" s="20">
        <f>F57+1</f>
        <v>44909</v>
      </c>
      <c r="I57" s="19" t="s">
        <v>16</v>
      </c>
      <c r="J57" s="20">
        <f>H57+1</f>
        <v>44910</v>
      </c>
      <c r="K57" s="48" t="s">
        <v>6</v>
      </c>
      <c r="L57" s="20">
        <f>J57+1</f>
        <v>44911</v>
      </c>
    </row>
    <row r="58" spans="1:12" s="7" customFormat="1" ht="14.1" customHeight="1" x14ac:dyDescent="0.2">
      <c r="A58" s="21"/>
      <c r="B58" s="22" t="s">
        <v>7</v>
      </c>
      <c r="C58" s="23" t="s">
        <v>20</v>
      </c>
      <c r="D58" s="24" t="s">
        <v>76</v>
      </c>
      <c r="E58" s="57"/>
      <c r="F58" s="37"/>
      <c r="G58" s="44"/>
      <c r="H58" s="37"/>
      <c r="I58" s="23" t="s">
        <v>20</v>
      </c>
      <c r="J58" s="29" t="s">
        <v>76</v>
      </c>
      <c r="K58" s="30" t="s">
        <v>26</v>
      </c>
      <c r="L58" s="31" t="s">
        <v>76</v>
      </c>
    </row>
    <row r="59" spans="1:12" s="7" customFormat="1" ht="14.1" customHeight="1" x14ac:dyDescent="0.2">
      <c r="A59" s="21"/>
      <c r="B59" s="22" t="s">
        <v>8</v>
      </c>
      <c r="C59" s="40" t="s">
        <v>19</v>
      </c>
      <c r="D59" s="41" t="s">
        <v>76</v>
      </c>
      <c r="E59" s="50" t="s">
        <v>72</v>
      </c>
      <c r="F59" s="29"/>
      <c r="G59" s="23" t="s">
        <v>32</v>
      </c>
      <c r="H59" s="29"/>
      <c r="I59" s="38" t="s">
        <v>18</v>
      </c>
      <c r="J59" s="39" t="s">
        <v>76</v>
      </c>
      <c r="K59" s="38" t="s">
        <v>18</v>
      </c>
      <c r="L59" s="39" t="s">
        <v>76</v>
      </c>
    </row>
    <row r="60" spans="1:12" s="7" customFormat="1" ht="14.1" customHeight="1" x14ac:dyDescent="0.2">
      <c r="A60" s="21"/>
      <c r="B60" s="22" t="s">
        <v>9</v>
      </c>
      <c r="C60" s="59"/>
      <c r="D60" s="59"/>
      <c r="E60" s="34" t="s">
        <v>19</v>
      </c>
      <c r="F60" s="35" t="s">
        <v>76</v>
      </c>
      <c r="G60" s="23" t="s">
        <v>69</v>
      </c>
      <c r="H60" s="29"/>
      <c r="I60" s="30" t="s">
        <v>26</v>
      </c>
      <c r="J60" s="31" t="s">
        <v>76</v>
      </c>
      <c r="K60" s="30" t="s">
        <v>26</v>
      </c>
      <c r="L60" s="31" t="s">
        <v>76</v>
      </c>
    </row>
    <row r="61" spans="1:12" s="8" customFormat="1" ht="14.1" customHeight="1" x14ac:dyDescent="0.2">
      <c r="A61" s="21"/>
      <c r="B61" s="22" t="s">
        <v>10</v>
      </c>
      <c r="C61" s="60"/>
      <c r="D61" s="45"/>
      <c r="E61" s="42"/>
      <c r="F61" s="43"/>
      <c r="G61" s="44"/>
      <c r="H61" s="37"/>
      <c r="I61" s="66" t="s">
        <v>26</v>
      </c>
      <c r="J61" s="31" t="s">
        <v>76</v>
      </c>
      <c r="K61" s="30" t="s">
        <v>26</v>
      </c>
      <c r="L61" s="31" t="s">
        <v>76</v>
      </c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47">
        <f>D57+7</f>
        <v>44914</v>
      </c>
      <c r="E62" s="48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19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23" t="s">
        <v>20</v>
      </c>
      <c r="D63" s="24" t="s">
        <v>76</v>
      </c>
      <c r="E63" s="46"/>
      <c r="F63" s="37"/>
      <c r="G63" s="44"/>
      <c r="H63" s="37"/>
      <c r="I63" s="23" t="s">
        <v>20</v>
      </c>
      <c r="J63" s="29" t="s">
        <v>76</v>
      </c>
      <c r="K63" s="30" t="s">
        <v>26</v>
      </c>
      <c r="L63" s="31" t="s">
        <v>76</v>
      </c>
    </row>
    <row r="64" spans="1:12" s="7" customFormat="1" ht="14.1" customHeight="1" x14ac:dyDescent="0.2">
      <c r="A64" s="21"/>
      <c r="B64" s="22" t="s">
        <v>8</v>
      </c>
      <c r="C64" s="40" t="s">
        <v>19</v>
      </c>
      <c r="D64" s="41" t="s">
        <v>76</v>
      </c>
      <c r="E64" s="50" t="s">
        <v>72</v>
      </c>
      <c r="F64" s="29"/>
      <c r="G64" s="23" t="s">
        <v>32</v>
      </c>
      <c r="H64" s="29"/>
      <c r="I64" s="38" t="s">
        <v>18</v>
      </c>
      <c r="J64" s="39" t="s">
        <v>76</v>
      </c>
      <c r="K64" s="38" t="s">
        <v>18</v>
      </c>
      <c r="L64" s="39" t="s">
        <v>76</v>
      </c>
    </row>
    <row r="65" spans="1:12" s="7" customFormat="1" ht="14.1" customHeight="1" x14ac:dyDescent="0.2">
      <c r="A65" s="21"/>
      <c r="B65" s="22" t="s">
        <v>9</v>
      </c>
      <c r="C65" s="59"/>
      <c r="D65" s="59"/>
      <c r="E65" s="34" t="s">
        <v>19</v>
      </c>
      <c r="F65" s="35" t="s">
        <v>76</v>
      </c>
      <c r="G65" s="23" t="s">
        <v>69</v>
      </c>
      <c r="H65" s="29"/>
      <c r="I65" s="30" t="s">
        <v>26</v>
      </c>
      <c r="J65" s="31" t="s">
        <v>76</v>
      </c>
      <c r="K65" s="30" t="s">
        <v>26</v>
      </c>
      <c r="L65" s="31" t="s">
        <v>76</v>
      </c>
    </row>
    <row r="66" spans="1:12" s="7" customFormat="1" ht="14.1" customHeight="1" x14ac:dyDescent="0.2">
      <c r="A66" s="21"/>
      <c r="B66" s="22" t="s">
        <v>10</v>
      </c>
      <c r="C66" s="60"/>
      <c r="D66" s="45"/>
      <c r="E66" s="42"/>
      <c r="F66" s="43"/>
      <c r="G66" s="44"/>
      <c r="H66" s="37"/>
      <c r="I66" s="66" t="s">
        <v>26</v>
      </c>
      <c r="J66" s="31" t="s">
        <v>76</v>
      </c>
      <c r="K66" s="30" t="s">
        <v>26</v>
      </c>
      <c r="L66" s="31" t="s">
        <v>76</v>
      </c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47">
        <f>D62+7</f>
        <v>44921</v>
      </c>
      <c r="E67" s="48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19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68"/>
      <c r="E68" s="69" t="s">
        <v>17</v>
      </c>
      <c r="F68" s="52"/>
      <c r="G68" s="51" t="s">
        <v>17</v>
      </c>
      <c r="H68" s="52"/>
      <c r="I68" s="51" t="s">
        <v>17</v>
      </c>
      <c r="J68" s="52"/>
      <c r="K68" s="51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68"/>
      <c r="E69" s="70" t="s">
        <v>17</v>
      </c>
      <c r="F69" s="52"/>
      <c r="G69" s="53" t="s">
        <v>17</v>
      </c>
      <c r="H69" s="52"/>
      <c r="I69" s="53" t="s">
        <v>17</v>
      </c>
      <c r="J69" s="52"/>
      <c r="K69" s="53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71"/>
      <c r="E70" s="70" t="s">
        <v>17</v>
      </c>
      <c r="F70" s="54"/>
      <c r="G70" s="53" t="s">
        <v>17</v>
      </c>
      <c r="H70" s="54"/>
      <c r="I70" s="53" t="s">
        <v>17</v>
      </c>
      <c r="J70" s="54"/>
      <c r="K70" s="53" t="s">
        <v>17</v>
      </c>
      <c r="L70" s="54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68"/>
      <c r="E71" s="70" t="s">
        <v>17</v>
      </c>
      <c r="F71" s="52"/>
      <c r="G71" s="53" t="s">
        <v>17</v>
      </c>
      <c r="H71" s="52"/>
      <c r="I71" s="53" t="s">
        <v>17</v>
      </c>
      <c r="J71" s="52"/>
      <c r="K71" s="53" t="s">
        <v>17</v>
      </c>
      <c r="L71" s="52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47">
        <f>D67+7</f>
        <v>44928</v>
      </c>
      <c r="E72" s="48" t="s">
        <v>12</v>
      </c>
      <c r="F72" s="20">
        <f>D72+1</f>
        <v>44929</v>
      </c>
      <c r="G72" s="19" t="s">
        <v>4</v>
      </c>
      <c r="H72" s="20">
        <f>F72+1</f>
        <v>44930</v>
      </c>
      <c r="I72" s="19" t="s">
        <v>16</v>
      </c>
      <c r="J72" s="20">
        <f>H72+1</f>
        <v>44931</v>
      </c>
      <c r="K72" s="19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68"/>
      <c r="E73" s="69" t="s">
        <v>17</v>
      </c>
      <c r="F73" s="52"/>
      <c r="G73" s="51" t="s">
        <v>17</v>
      </c>
      <c r="H73" s="52"/>
      <c r="I73" s="51" t="s">
        <v>17</v>
      </c>
      <c r="J73" s="52"/>
      <c r="K73" s="51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68"/>
      <c r="E74" s="70" t="s">
        <v>17</v>
      </c>
      <c r="F74" s="52"/>
      <c r="G74" s="53" t="s">
        <v>17</v>
      </c>
      <c r="H74" s="52"/>
      <c r="I74" s="53" t="s">
        <v>17</v>
      </c>
      <c r="J74" s="52"/>
      <c r="K74" s="53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71"/>
      <c r="E75" s="70" t="s">
        <v>17</v>
      </c>
      <c r="F75" s="54"/>
      <c r="G75" s="53" t="s">
        <v>17</v>
      </c>
      <c r="H75" s="54"/>
      <c r="I75" s="53" t="s">
        <v>17</v>
      </c>
      <c r="J75" s="54"/>
      <c r="K75" s="53" t="s">
        <v>17</v>
      </c>
      <c r="L75" s="54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68"/>
      <c r="E76" s="70" t="s">
        <v>17</v>
      </c>
      <c r="F76" s="52"/>
      <c r="G76" s="53" t="s">
        <v>17</v>
      </c>
      <c r="H76" s="52"/>
      <c r="I76" s="53" t="s">
        <v>17</v>
      </c>
      <c r="J76" s="52"/>
      <c r="K76" s="53" t="s">
        <v>17</v>
      </c>
      <c r="L76" s="52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47">
        <f>D72+7</f>
        <v>44935</v>
      </c>
      <c r="E77" s="48" t="s">
        <v>12</v>
      </c>
      <c r="F77" s="20">
        <f>D77+1</f>
        <v>44936</v>
      </c>
      <c r="G77" s="19" t="s">
        <v>4</v>
      </c>
      <c r="H77" s="20">
        <f>F77+1</f>
        <v>44937</v>
      </c>
      <c r="I77" s="19" t="s">
        <v>16</v>
      </c>
      <c r="J77" s="20">
        <f>H77+1</f>
        <v>44938</v>
      </c>
      <c r="K77" s="19" t="s">
        <v>6</v>
      </c>
      <c r="L77" s="20">
        <f>J77+1</f>
        <v>44939</v>
      </c>
    </row>
    <row r="78" spans="1:12" s="7" customFormat="1" ht="14.1" customHeight="1" x14ac:dyDescent="0.2">
      <c r="A78" s="21"/>
      <c r="B78" s="22" t="s">
        <v>7</v>
      </c>
      <c r="C78" s="23" t="s">
        <v>20</v>
      </c>
      <c r="D78" s="24" t="s">
        <v>76</v>
      </c>
      <c r="E78" s="46"/>
      <c r="F78" s="37"/>
      <c r="G78" s="60"/>
      <c r="H78" s="37"/>
      <c r="I78" s="23" t="s">
        <v>20</v>
      </c>
      <c r="J78" s="29" t="s">
        <v>76</v>
      </c>
      <c r="K78" s="30" t="s">
        <v>26</v>
      </c>
      <c r="L78" s="31" t="s">
        <v>76</v>
      </c>
    </row>
    <row r="79" spans="1:12" s="7" customFormat="1" ht="14.1" customHeight="1" x14ac:dyDescent="0.2">
      <c r="A79" s="21"/>
      <c r="B79" s="22" t="s">
        <v>8</v>
      </c>
      <c r="C79" s="40" t="s">
        <v>19</v>
      </c>
      <c r="D79" s="41" t="s">
        <v>76</v>
      </c>
      <c r="E79" s="34" t="s">
        <v>19</v>
      </c>
      <c r="F79" s="35" t="s">
        <v>76</v>
      </c>
      <c r="G79" s="23" t="s">
        <v>32</v>
      </c>
      <c r="H79" s="29"/>
      <c r="I79" s="38" t="s">
        <v>18</v>
      </c>
      <c r="J79" s="39" t="s">
        <v>76</v>
      </c>
      <c r="K79" s="38" t="s">
        <v>18</v>
      </c>
      <c r="L79" s="39" t="s">
        <v>76</v>
      </c>
    </row>
    <row r="80" spans="1:12" s="7" customFormat="1" ht="14.1" customHeight="1" x14ac:dyDescent="0.2">
      <c r="A80" s="21"/>
      <c r="B80" s="22" t="s">
        <v>9</v>
      </c>
      <c r="C80" s="59"/>
      <c r="D80" s="43"/>
      <c r="E80" s="59"/>
      <c r="F80" s="43"/>
      <c r="G80" s="23" t="s">
        <v>71</v>
      </c>
      <c r="H80" s="29"/>
      <c r="I80" s="30" t="s">
        <v>26</v>
      </c>
      <c r="J80" s="31" t="s">
        <v>76</v>
      </c>
      <c r="K80" s="30" t="s">
        <v>26</v>
      </c>
      <c r="L80" s="31" t="s">
        <v>76</v>
      </c>
    </row>
    <row r="81" spans="1:12" s="8" customFormat="1" ht="14.1" customHeight="1" x14ac:dyDescent="0.2">
      <c r="A81" s="21"/>
      <c r="B81" s="22" t="s">
        <v>10</v>
      </c>
      <c r="C81" s="60"/>
      <c r="D81" s="45"/>
      <c r="E81" s="42"/>
      <c r="F81" s="43"/>
      <c r="G81" s="44"/>
      <c r="H81" s="37"/>
      <c r="I81" s="66" t="s">
        <v>26</v>
      </c>
      <c r="J81" s="31" t="s">
        <v>76</v>
      </c>
      <c r="K81" s="30" t="s">
        <v>26</v>
      </c>
      <c r="L81" s="31" t="s">
        <v>76</v>
      </c>
    </row>
    <row r="82" spans="1:12" s="3" customFormat="1" ht="14.1" customHeight="1" x14ac:dyDescent="0.2">
      <c r="A82" s="17">
        <v>0</v>
      </c>
      <c r="B82" s="18" t="s">
        <v>2</v>
      </c>
      <c r="C82" s="48" t="s">
        <v>3</v>
      </c>
      <c r="D82" s="47">
        <f>D77+7</f>
        <v>44942</v>
      </c>
      <c r="E82" s="48" t="s">
        <v>12</v>
      </c>
      <c r="F82" s="20">
        <f>D82+1</f>
        <v>44943</v>
      </c>
      <c r="G82" s="19" t="s">
        <v>4</v>
      </c>
      <c r="H82" s="20">
        <f>F82+1</f>
        <v>44944</v>
      </c>
      <c r="I82" s="19" t="s">
        <v>16</v>
      </c>
      <c r="J82" s="20">
        <f>H82+1</f>
        <v>44945</v>
      </c>
      <c r="K82" s="48" t="s">
        <v>6</v>
      </c>
      <c r="L82" s="20">
        <f>J82+1</f>
        <v>44946</v>
      </c>
    </row>
    <row r="83" spans="1:12" s="7" customFormat="1" ht="14.1" customHeight="1" x14ac:dyDescent="0.2">
      <c r="A83" s="21"/>
      <c r="B83" s="22" t="s">
        <v>7</v>
      </c>
      <c r="C83" s="36"/>
      <c r="D83" s="45"/>
      <c r="E83" s="57"/>
      <c r="F83" s="37"/>
      <c r="G83" s="60"/>
      <c r="H83" s="37"/>
      <c r="I83" s="36"/>
      <c r="J83" s="37"/>
      <c r="K83" s="36"/>
      <c r="L83" s="37"/>
    </row>
    <row r="84" spans="1:12" s="7" customFormat="1" ht="14.1" customHeight="1" x14ac:dyDescent="0.2">
      <c r="A84" s="21"/>
      <c r="B84" s="22" t="s">
        <v>8</v>
      </c>
      <c r="C84" s="36"/>
      <c r="D84" s="45"/>
      <c r="E84" s="57"/>
      <c r="F84" s="58"/>
      <c r="G84" s="36"/>
      <c r="H84" s="37"/>
      <c r="I84" s="36"/>
      <c r="J84" s="37"/>
      <c r="K84" s="60"/>
      <c r="L84" s="37"/>
    </row>
    <row r="85" spans="1:12" s="7" customFormat="1" ht="14.1" customHeight="1" x14ac:dyDescent="0.2">
      <c r="A85" s="21"/>
      <c r="B85" s="22" t="s">
        <v>9</v>
      </c>
      <c r="C85" s="44"/>
      <c r="D85" s="45"/>
      <c r="E85" s="57"/>
      <c r="F85" s="58"/>
      <c r="G85" s="36"/>
      <c r="H85" s="37"/>
      <c r="I85" s="36"/>
      <c r="J85" s="37"/>
      <c r="K85" s="36"/>
      <c r="L85" s="37"/>
    </row>
    <row r="86" spans="1:12" s="8" customFormat="1" ht="14.1" customHeight="1" x14ac:dyDescent="0.2">
      <c r="A86" s="21"/>
      <c r="B86" s="22" t="s">
        <v>10</v>
      </c>
      <c r="C86" s="60"/>
      <c r="D86" s="45"/>
      <c r="E86" s="57"/>
      <c r="F86" s="37"/>
      <c r="G86" s="72"/>
      <c r="H86" s="62"/>
      <c r="I86" s="73"/>
      <c r="J86" s="37"/>
      <c r="K86" s="36"/>
      <c r="L86" s="37"/>
    </row>
    <row r="87" spans="1:12" s="4" customFormat="1" ht="14.1" customHeight="1" x14ac:dyDescent="0.2">
      <c r="A87" s="17">
        <v>0</v>
      </c>
      <c r="B87" s="18" t="s">
        <v>2</v>
      </c>
      <c r="C87" s="19" t="s">
        <v>3</v>
      </c>
      <c r="D87" s="47">
        <f>D82+7</f>
        <v>44949</v>
      </c>
      <c r="E87" s="48" t="s">
        <v>12</v>
      </c>
      <c r="F87" s="20">
        <f>D87+1</f>
        <v>44950</v>
      </c>
      <c r="G87" s="19" t="s">
        <v>4</v>
      </c>
      <c r="H87" s="20">
        <f>F87+1</f>
        <v>44951</v>
      </c>
      <c r="I87" s="19" t="s">
        <v>16</v>
      </c>
      <c r="J87" s="20">
        <f>H87+1</f>
        <v>44952</v>
      </c>
      <c r="K87" s="19" t="s">
        <v>6</v>
      </c>
      <c r="L87" s="20">
        <f>J87+1</f>
        <v>44953</v>
      </c>
    </row>
    <row r="88" spans="1:12" s="8" customFormat="1" ht="14.1" customHeight="1" x14ac:dyDescent="0.2">
      <c r="A88" s="57"/>
      <c r="B88" s="22" t="s">
        <v>7</v>
      </c>
      <c r="C88" s="36"/>
      <c r="D88" s="45"/>
      <c r="E88" s="74"/>
      <c r="F88" s="37"/>
      <c r="G88" s="75"/>
      <c r="H88" s="37"/>
      <c r="I88" s="75"/>
      <c r="J88" s="37"/>
      <c r="K88" s="36"/>
      <c r="L88" s="37"/>
    </row>
    <row r="89" spans="1:12" s="8" customFormat="1" ht="14.1" customHeight="1" x14ac:dyDescent="0.2">
      <c r="A89" s="57"/>
      <c r="B89" s="22" t="s">
        <v>8</v>
      </c>
      <c r="C89" s="76" t="s">
        <v>31</v>
      </c>
      <c r="D89" s="45"/>
      <c r="E89" s="77" t="s">
        <v>31</v>
      </c>
      <c r="F89" s="58"/>
      <c r="G89" s="76" t="s">
        <v>31</v>
      </c>
      <c r="H89" s="37"/>
      <c r="I89" s="76" t="s">
        <v>31</v>
      </c>
      <c r="J89" s="37"/>
      <c r="K89" s="76" t="s">
        <v>31</v>
      </c>
      <c r="L89" s="58"/>
    </row>
    <row r="90" spans="1:12" s="8" customFormat="1" ht="14.1" customHeight="1" x14ac:dyDescent="0.2">
      <c r="A90" s="57"/>
      <c r="B90" s="22" t="s">
        <v>9</v>
      </c>
      <c r="C90" s="44"/>
      <c r="D90" s="45"/>
      <c r="E90" s="74"/>
      <c r="F90" s="78"/>
      <c r="G90" s="75"/>
      <c r="H90" s="78"/>
      <c r="I90" s="75"/>
      <c r="J90" s="78"/>
      <c r="K90" s="36"/>
      <c r="L90" s="37"/>
    </row>
    <row r="91" spans="1:12" s="8" customFormat="1" ht="14.1" customHeight="1" x14ac:dyDescent="0.2">
      <c r="A91" s="63"/>
      <c r="B91" s="64" t="s">
        <v>10</v>
      </c>
      <c r="C91" s="79"/>
      <c r="D91" s="80"/>
      <c r="E91" s="81"/>
      <c r="F91" s="49"/>
      <c r="G91" s="82"/>
      <c r="H91" s="83"/>
      <c r="I91" s="82"/>
      <c r="J91" s="83"/>
      <c r="K91" s="73"/>
      <c r="L91" s="49"/>
    </row>
    <row r="92" spans="1:12" s="2" customFormat="1" ht="14.1" customHeight="1" x14ac:dyDescent="0.2">
      <c r="A92" s="75"/>
      <c r="B92" s="84"/>
      <c r="C92" s="85"/>
      <c r="D92" s="86"/>
      <c r="E92" s="85"/>
      <c r="F92" s="87"/>
      <c r="G92" s="85"/>
      <c r="H92" s="86"/>
      <c r="I92" s="85"/>
      <c r="J92" s="86"/>
      <c r="K92" s="85"/>
      <c r="L92" s="86"/>
    </row>
    <row r="93" spans="1:12" x14ac:dyDescent="0.2">
      <c r="A93" s="268"/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9"/>
    </row>
    <row r="94" spans="1:12" x14ac:dyDescent="0.2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9"/>
    </row>
    <row r="95" spans="1:12" x14ac:dyDescent="0.2">
      <c r="B95" s="89"/>
      <c r="C95" s="72"/>
      <c r="D95" s="72"/>
      <c r="E95" s="72"/>
      <c r="G95" s="72"/>
      <c r="H95" s="72"/>
      <c r="I95" s="72"/>
      <c r="J95" s="72"/>
      <c r="K95" s="72"/>
      <c r="L95" s="60"/>
    </row>
    <row r="96" spans="1:12" x14ac:dyDescent="0.2">
      <c r="A96" s="90"/>
      <c r="B96" s="89"/>
      <c r="C96" s="72"/>
      <c r="D96" s="72"/>
      <c r="E96" s="72"/>
      <c r="G96" s="72"/>
      <c r="H96" s="72"/>
      <c r="I96" s="72"/>
      <c r="J96" s="72"/>
      <c r="K96" s="72"/>
      <c r="L96" s="72"/>
    </row>
    <row r="97" spans="1:12" x14ac:dyDescent="0.2">
      <c r="A97" s="90"/>
      <c r="B97" s="89"/>
      <c r="C97" s="91" t="s">
        <v>20</v>
      </c>
      <c r="D97" s="92">
        <f>COUNTIF(C3:L91, "ΙατρΦυσ")</f>
        <v>27</v>
      </c>
      <c r="E97" s="72" t="s">
        <v>86</v>
      </c>
      <c r="F97" s="92">
        <v>55</v>
      </c>
      <c r="G97" s="72"/>
      <c r="H97" s="72"/>
      <c r="I97" s="72"/>
      <c r="J97" s="72"/>
      <c r="K97" s="72"/>
      <c r="L97" s="72"/>
    </row>
    <row r="98" spans="1:12" x14ac:dyDescent="0.2">
      <c r="A98" s="90"/>
      <c r="B98" s="89"/>
      <c r="C98" s="91" t="s">
        <v>26</v>
      </c>
      <c r="D98" s="92">
        <f>COUNTIF(C1:L91, "ΑνατΜυοσκ")</f>
        <v>62</v>
      </c>
      <c r="E98" s="60" t="s">
        <v>86</v>
      </c>
      <c r="F98" s="92">
        <v>50</v>
      </c>
      <c r="G98" s="72"/>
      <c r="H98" s="72"/>
      <c r="I98" s="72"/>
      <c r="J98" s="72"/>
      <c r="K98" s="72"/>
      <c r="L98" s="72"/>
    </row>
    <row r="99" spans="1:12" x14ac:dyDescent="0.2">
      <c r="A99" s="90"/>
      <c r="B99" s="89"/>
      <c r="C99" s="91" t="s">
        <v>18</v>
      </c>
      <c r="D99" s="92">
        <f>COUNTIF(C1:L91, "Βιολογ Α")</f>
        <v>25</v>
      </c>
      <c r="E99" s="60" t="s">
        <v>86</v>
      </c>
      <c r="F99" s="92">
        <v>50</v>
      </c>
      <c r="L99" s="72"/>
    </row>
    <row r="100" spans="1:12" x14ac:dyDescent="0.2">
      <c r="B100" s="89"/>
      <c r="C100" s="93" t="s">
        <v>62</v>
      </c>
      <c r="D100" s="92">
        <f>COUNTIF(C6:L94, "Εισ.Δημ.Υγεία")</f>
        <v>20</v>
      </c>
      <c r="E100" s="60" t="s">
        <v>86</v>
      </c>
      <c r="F100" s="92">
        <v>30</v>
      </c>
    </row>
    <row r="101" spans="1:12" x14ac:dyDescent="0.2">
      <c r="B101" s="89"/>
      <c r="C101" s="93" t="s">
        <v>19</v>
      </c>
      <c r="D101" s="92">
        <f>COUNTIF(C3:L96, "Χημεία")</f>
        <v>23</v>
      </c>
      <c r="E101" s="60" t="s">
        <v>86</v>
      </c>
      <c r="F101" s="92">
        <v>56</v>
      </c>
    </row>
    <row r="102" spans="1:12" x14ac:dyDescent="0.2">
      <c r="B102" s="89"/>
      <c r="C102" s="93" t="s">
        <v>64</v>
      </c>
      <c r="D102" s="92">
        <f>COUNTIF(C1:L94, "Ιστ.Ιατρικης")</f>
        <v>8</v>
      </c>
      <c r="E102" s="60" t="s">
        <v>86</v>
      </c>
      <c r="F102" s="92">
        <v>16</v>
      </c>
    </row>
    <row r="103" spans="1:12" x14ac:dyDescent="0.2">
      <c r="B103" s="89"/>
    </row>
    <row r="104" spans="1:12" x14ac:dyDescent="0.2">
      <c r="B104" s="89"/>
    </row>
    <row r="105" spans="1:12" x14ac:dyDescent="0.2">
      <c r="B105" s="89"/>
    </row>
  </sheetData>
  <mergeCells count="1">
    <mergeCell ref="A93:L94"/>
  </mergeCells>
  <phoneticPr fontId="0" type="noConversion"/>
  <pageMargins left="0.70866141732283472" right="0.27559055118110237" top="1.1811023622047245" bottom="1.1811023622047245" header="0.59055118110236227" footer="0.59055118110236227"/>
  <pageSetup paperSize="9" scale="97" orientation="portrait" horizontalDpi="4294967295" verticalDpi="300" r:id="rId1"/>
  <headerFooter alignWithMargins="0">
    <oddHeader>&amp;C&amp;"-,Κανονικά"Ιατρική Σχολή 
1o Εξάμηνο</oddHeader>
    <oddFooter>&amp;C&amp;"Calibri,Κανονικά"&amp;F&amp;R&amp;"Calibri,Κανονικά"Σελίδα &amp;P</oddFooter>
  </headerFooter>
  <rowBreaks count="1" manualBreakCount="1">
    <brk id="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X215"/>
  <sheetViews>
    <sheetView view="pageBreakPreview" zoomScaleNormal="100" zoomScaleSheetLayoutView="100" workbookViewId="0">
      <selection activeCell="K16" sqref="K16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59" customWidth="1"/>
    <col min="4" max="4" width="6.375" style="43" customWidth="1"/>
    <col min="5" max="5" width="8.625" style="59" customWidth="1"/>
    <col min="6" max="6" width="6.375" style="43" customWidth="1"/>
    <col min="7" max="7" width="8.625" style="59" customWidth="1"/>
    <col min="8" max="8" width="6.25" style="43" customWidth="1"/>
    <col min="9" max="9" width="8.625" style="59" customWidth="1"/>
    <col min="10" max="10" width="6.25" style="43" customWidth="1"/>
    <col min="11" max="11" width="8.625" style="59" customWidth="1"/>
    <col min="12" max="12" width="8" style="43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95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19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96" t="s">
        <v>23</v>
      </c>
      <c r="D3" s="97" t="s">
        <v>77</v>
      </c>
      <c r="E3" s="59"/>
      <c r="F3" s="43"/>
      <c r="G3" s="98" t="s">
        <v>24</v>
      </c>
      <c r="H3" s="99" t="s">
        <v>77</v>
      </c>
      <c r="I3" s="100" t="s">
        <v>75</v>
      </c>
      <c r="J3" s="101" t="s">
        <v>77</v>
      </c>
      <c r="K3" s="96" t="s">
        <v>23</v>
      </c>
      <c r="L3" s="97" t="s">
        <v>77</v>
      </c>
    </row>
    <row r="4" spans="1:12" s="7" customFormat="1" ht="14.1" customHeight="1" x14ac:dyDescent="0.2">
      <c r="A4" s="21"/>
      <c r="B4" s="22" t="s">
        <v>8</v>
      </c>
      <c r="C4" s="102" t="s">
        <v>21</v>
      </c>
      <c r="D4" s="103" t="s">
        <v>77</v>
      </c>
      <c r="E4" s="104" t="s">
        <v>22</v>
      </c>
      <c r="F4" s="105" t="s">
        <v>77</v>
      </c>
      <c r="G4" s="59"/>
      <c r="H4" s="43"/>
      <c r="I4" s="106" t="s">
        <v>81</v>
      </c>
      <c r="J4" s="107" t="s">
        <v>77</v>
      </c>
      <c r="K4" s="104" t="s">
        <v>22</v>
      </c>
      <c r="L4" s="105" t="s">
        <v>77</v>
      </c>
    </row>
    <row r="5" spans="1:12" s="7" customFormat="1" ht="14.1" customHeight="1" x14ac:dyDescent="0.2">
      <c r="A5" s="21"/>
      <c r="B5" s="22" t="s">
        <v>9</v>
      </c>
      <c r="C5" s="102" t="s">
        <v>21</v>
      </c>
      <c r="D5" s="103"/>
      <c r="F5" s="10"/>
      <c r="G5" s="44"/>
      <c r="H5" s="37"/>
      <c r="I5" s="106" t="s">
        <v>81</v>
      </c>
      <c r="J5" s="107"/>
      <c r="K5" s="106" t="s">
        <v>81</v>
      </c>
      <c r="L5" s="107" t="s">
        <v>77</v>
      </c>
    </row>
    <row r="6" spans="1:12" s="8" customFormat="1" ht="14.1" customHeight="1" x14ac:dyDescent="0.2">
      <c r="A6" s="21"/>
      <c r="B6" s="22" t="s">
        <v>10</v>
      </c>
      <c r="C6" s="102" t="s">
        <v>21</v>
      </c>
      <c r="D6" s="103"/>
      <c r="E6" s="110" t="s">
        <v>33</v>
      </c>
      <c r="F6" s="111" t="s">
        <v>77</v>
      </c>
      <c r="G6" s="110" t="s">
        <v>33</v>
      </c>
      <c r="H6" s="111" t="s">
        <v>77</v>
      </c>
      <c r="I6" s="106" t="s">
        <v>81</v>
      </c>
      <c r="J6" s="107"/>
      <c r="K6" s="76"/>
      <c r="L6" s="78"/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19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96" t="s">
        <v>23</v>
      </c>
      <c r="D8" s="97" t="s">
        <v>77</v>
      </c>
      <c r="E8" s="59"/>
      <c r="F8" s="43"/>
      <c r="G8" s="98" t="s">
        <v>24</v>
      </c>
      <c r="H8" s="99" t="s">
        <v>77</v>
      </c>
      <c r="I8" s="100" t="s">
        <v>75</v>
      </c>
      <c r="J8" s="101" t="s">
        <v>77</v>
      </c>
      <c r="K8" s="96" t="s">
        <v>23</v>
      </c>
      <c r="L8" s="97" t="s">
        <v>77</v>
      </c>
    </row>
    <row r="9" spans="1:12" s="7" customFormat="1" ht="14.1" customHeight="1" x14ac:dyDescent="0.2">
      <c r="A9" s="21"/>
      <c r="B9" s="22" t="s">
        <v>8</v>
      </c>
      <c r="C9" s="102" t="s">
        <v>21</v>
      </c>
      <c r="D9" s="103" t="s">
        <v>77</v>
      </c>
      <c r="E9" s="104" t="s">
        <v>22</v>
      </c>
      <c r="F9" s="105" t="s">
        <v>77</v>
      </c>
      <c r="G9" s="59"/>
      <c r="H9" s="43"/>
      <c r="I9" s="106" t="s">
        <v>81</v>
      </c>
      <c r="J9" s="107" t="s">
        <v>77</v>
      </c>
      <c r="K9" s="104" t="s">
        <v>22</v>
      </c>
      <c r="L9" s="105" t="s">
        <v>77</v>
      </c>
    </row>
    <row r="10" spans="1:12" s="7" customFormat="1" ht="14.1" customHeight="1" x14ac:dyDescent="0.2">
      <c r="A10" s="21"/>
      <c r="B10" s="22" t="s">
        <v>9</v>
      </c>
      <c r="C10" s="102" t="s">
        <v>21</v>
      </c>
      <c r="D10" s="103"/>
      <c r="E10" s="108" t="s">
        <v>25</v>
      </c>
      <c r="F10" s="109"/>
      <c r="G10" s="44"/>
      <c r="H10" s="37"/>
      <c r="I10" s="106" t="s">
        <v>81</v>
      </c>
      <c r="J10" s="107"/>
      <c r="K10" s="106" t="s">
        <v>81</v>
      </c>
      <c r="L10" s="107" t="s">
        <v>77</v>
      </c>
    </row>
    <row r="11" spans="1:12" s="8" customFormat="1" ht="14.1" customHeight="1" x14ac:dyDescent="0.2">
      <c r="A11" s="21"/>
      <c r="B11" s="22" t="s">
        <v>10</v>
      </c>
      <c r="C11" s="102" t="s">
        <v>21</v>
      </c>
      <c r="D11" s="103"/>
      <c r="E11" s="110" t="s">
        <v>33</v>
      </c>
      <c r="F11" s="111" t="s">
        <v>77</v>
      </c>
      <c r="G11" s="110" t="s">
        <v>33</v>
      </c>
      <c r="H11" s="111" t="s">
        <v>77</v>
      </c>
      <c r="I11" s="106" t="s">
        <v>81</v>
      </c>
      <c r="J11" s="107"/>
      <c r="K11" s="108" t="s">
        <v>96</v>
      </c>
      <c r="L11" s="109"/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20">
        <f>D7+7</f>
        <v>44844</v>
      </c>
      <c r="E12" s="19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19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96" t="s">
        <v>23</v>
      </c>
      <c r="D13" s="97" t="s">
        <v>77</v>
      </c>
      <c r="E13" s="59"/>
      <c r="F13" s="43"/>
      <c r="G13" s="98" t="s">
        <v>24</v>
      </c>
      <c r="H13" s="99" t="s">
        <v>77</v>
      </c>
      <c r="I13" s="100" t="s">
        <v>75</v>
      </c>
      <c r="J13" s="101" t="s">
        <v>77</v>
      </c>
      <c r="K13" s="96" t="s">
        <v>23</v>
      </c>
      <c r="L13" s="97" t="s">
        <v>77</v>
      </c>
    </row>
    <row r="14" spans="1:12" s="7" customFormat="1" ht="14.1" customHeight="1" x14ac:dyDescent="0.2">
      <c r="A14" s="21"/>
      <c r="B14" s="22" t="s">
        <v>8</v>
      </c>
      <c r="C14" s="102" t="s">
        <v>21</v>
      </c>
      <c r="D14" s="103" t="s">
        <v>77</v>
      </c>
      <c r="E14" s="104" t="s">
        <v>22</v>
      </c>
      <c r="F14" s="105" t="s">
        <v>77</v>
      </c>
      <c r="G14" s="59"/>
      <c r="H14" s="43"/>
      <c r="I14" s="106" t="s">
        <v>81</v>
      </c>
      <c r="J14" s="107" t="s">
        <v>77</v>
      </c>
      <c r="K14" s="104" t="s">
        <v>22</v>
      </c>
      <c r="L14" s="105" t="s">
        <v>77</v>
      </c>
    </row>
    <row r="15" spans="1:12" s="7" customFormat="1" ht="14.1" customHeight="1" x14ac:dyDescent="0.2">
      <c r="A15" s="21"/>
      <c r="B15" s="22" t="s">
        <v>9</v>
      </c>
      <c r="C15" s="102" t="s">
        <v>21</v>
      </c>
      <c r="D15" s="103"/>
      <c r="E15" s="108" t="s">
        <v>25</v>
      </c>
      <c r="F15" s="109"/>
      <c r="G15" s="44"/>
      <c r="H15" s="37"/>
      <c r="I15" s="106" t="s">
        <v>81</v>
      </c>
      <c r="J15" s="107"/>
      <c r="K15" s="106" t="s">
        <v>81</v>
      </c>
      <c r="L15" s="107" t="s">
        <v>77</v>
      </c>
    </row>
    <row r="16" spans="1:12" s="8" customFormat="1" ht="14.1" customHeight="1" x14ac:dyDescent="0.2">
      <c r="A16" s="21"/>
      <c r="B16" s="22" t="s">
        <v>10</v>
      </c>
      <c r="C16" s="102" t="s">
        <v>21</v>
      </c>
      <c r="D16" s="103"/>
      <c r="E16" s="110" t="s">
        <v>33</v>
      </c>
      <c r="F16" s="111" t="s">
        <v>77</v>
      </c>
      <c r="G16" s="110" t="s">
        <v>33</v>
      </c>
      <c r="H16" s="111" t="s">
        <v>77</v>
      </c>
      <c r="I16" s="106" t="s">
        <v>81</v>
      </c>
      <c r="J16" s="107"/>
      <c r="K16" s="108" t="s">
        <v>96</v>
      </c>
      <c r="L16" s="109"/>
    </row>
    <row r="17" spans="1:12" s="3" customFormat="1" ht="14.1" customHeight="1" x14ac:dyDescent="0.2">
      <c r="A17" s="17">
        <v>4</v>
      </c>
      <c r="B17" s="18" t="s">
        <v>2</v>
      </c>
      <c r="C17" s="19" t="s">
        <v>3</v>
      </c>
      <c r="D17" s="20">
        <f>D12+7</f>
        <v>44851</v>
      </c>
      <c r="E17" s="19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19" t="s">
        <v>6</v>
      </c>
      <c r="L17" s="20">
        <f>J17+1</f>
        <v>44855</v>
      </c>
    </row>
    <row r="18" spans="1:12" s="7" customFormat="1" ht="14.1" customHeight="1" x14ac:dyDescent="0.2">
      <c r="A18" s="21"/>
      <c r="B18" s="22" t="s">
        <v>7</v>
      </c>
      <c r="C18" s="96" t="s">
        <v>23</v>
      </c>
      <c r="D18" s="97" t="s">
        <v>77</v>
      </c>
      <c r="E18" s="59"/>
      <c r="F18" s="43"/>
      <c r="G18" s="98" t="s">
        <v>24</v>
      </c>
      <c r="H18" s="99" t="s">
        <v>77</v>
      </c>
      <c r="I18" s="100" t="s">
        <v>75</v>
      </c>
      <c r="J18" s="101" t="s">
        <v>77</v>
      </c>
      <c r="K18" s="96" t="s">
        <v>23</v>
      </c>
      <c r="L18" s="97" t="s">
        <v>77</v>
      </c>
    </row>
    <row r="19" spans="1:12" s="7" customFormat="1" ht="14.1" customHeight="1" x14ac:dyDescent="0.2">
      <c r="A19" s="21"/>
      <c r="B19" s="22" t="s">
        <v>8</v>
      </c>
      <c r="C19" s="102" t="s">
        <v>21</v>
      </c>
      <c r="D19" s="103" t="s">
        <v>77</v>
      </c>
      <c r="E19" s="104" t="s">
        <v>22</v>
      </c>
      <c r="F19" s="105" t="s">
        <v>77</v>
      </c>
      <c r="G19" s="59"/>
      <c r="H19" s="43"/>
      <c r="I19" s="106" t="s">
        <v>81</v>
      </c>
      <c r="J19" s="107" t="s">
        <v>77</v>
      </c>
      <c r="K19" s="104" t="s">
        <v>22</v>
      </c>
      <c r="L19" s="105" t="s">
        <v>77</v>
      </c>
    </row>
    <row r="20" spans="1:12" s="7" customFormat="1" ht="14.1" customHeight="1" x14ac:dyDescent="0.2">
      <c r="A20" s="21"/>
      <c r="B20" s="22" t="s">
        <v>9</v>
      </c>
      <c r="C20" s="102" t="s">
        <v>21</v>
      </c>
      <c r="D20" s="103"/>
      <c r="E20" s="108" t="s">
        <v>25</v>
      </c>
      <c r="F20" s="109"/>
      <c r="G20" s="59"/>
      <c r="H20" s="43"/>
      <c r="I20" s="106" t="s">
        <v>81</v>
      </c>
      <c r="J20" s="107"/>
      <c r="K20" s="106" t="s">
        <v>81</v>
      </c>
      <c r="L20" s="107" t="s">
        <v>77</v>
      </c>
    </row>
    <row r="21" spans="1:12" s="8" customFormat="1" ht="14.1" customHeight="1" x14ac:dyDescent="0.2">
      <c r="A21" s="21"/>
      <c r="B21" s="22" t="s">
        <v>10</v>
      </c>
      <c r="C21" s="102" t="s">
        <v>21</v>
      </c>
      <c r="D21" s="103"/>
      <c r="E21" s="110" t="s">
        <v>33</v>
      </c>
      <c r="F21" s="111" t="s">
        <v>67</v>
      </c>
      <c r="G21" s="110" t="s">
        <v>33</v>
      </c>
      <c r="H21" s="111" t="s">
        <v>77</v>
      </c>
      <c r="I21" s="106" t="s">
        <v>81</v>
      </c>
      <c r="J21" s="107"/>
      <c r="K21" s="264" t="s">
        <v>55</v>
      </c>
      <c r="L21" s="112"/>
    </row>
    <row r="22" spans="1:12" s="3" customFormat="1" ht="14.1" customHeight="1" x14ac:dyDescent="0.2">
      <c r="A22" s="17">
        <v>5</v>
      </c>
      <c r="B22" s="18" t="s">
        <v>2</v>
      </c>
      <c r="C22" s="19" t="s">
        <v>3</v>
      </c>
      <c r="D22" s="20">
        <f>D17+7</f>
        <v>44858</v>
      </c>
      <c r="E22" s="19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19" t="s">
        <v>6</v>
      </c>
      <c r="L22" s="20">
        <f>J22+1</f>
        <v>44862</v>
      </c>
    </row>
    <row r="23" spans="1:12" s="7" customFormat="1" ht="14.1" customHeight="1" x14ac:dyDescent="0.2">
      <c r="A23" s="21"/>
      <c r="B23" s="22" t="s">
        <v>7</v>
      </c>
      <c r="C23" s="96" t="s">
        <v>23</v>
      </c>
      <c r="D23" s="97" t="s">
        <v>77</v>
      </c>
      <c r="E23" s="59"/>
      <c r="F23" s="43"/>
      <c r="G23" s="98" t="s">
        <v>24</v>
      </c>
      <c r="H23" s="99" t="s">
        <v>77</v>
      </c>
      <c r="I23" s="100" t="s">
        <v>75</v>
      </c>
      <c r="J23" s="101" t="s">
        <v>77</v>
      </c>
      <c r="K23" s="51" t="s">
        <v>17</v>
      </c>
      <c r="L23" s="52"/>
    </row>
    <row r="24" spans="1:12" s="7" customFormat="1" ht="14.1" customHeight="1" x14ac:dyDescent="0.2">
      <c r="A24" s="21"/>
      <c r="B24" s="22" t="s">
        <v>8</v>
      </c>
      <c r="C24" s="102" t="s">
        <v>21</v>
      </c>
      <c r="D24" s="103" t="s">
        <v>77</v>
      </c>
      <c r="E24" s="104" t="s">
        <v>22</v>
      </c>
      <c r="F24" s="105" t="s">
        <v>77</v>
      </c>
      <c r="G24" s="59"/>
      <c r="H24" s="43"/>
      <c r="I24" s="106" t="s">
        <v>57</v>
      </c>
      <c r="J24" s="107" t="s">
        <v>77</v>
      </c>
      <c r="K24" s="53" t="s">
        <v>17</v>
      </c>
      <c r="L24" s="52"/>
    </row>
    <row r="25" spans="1:12" s="7" customFormat="1" ht="14.1" customHeight="1" x14ac:dyDescent="0.2">
      <c r="A25" s="21"/>
      <c r="B25" s="22" t="s">
        <v>9</v>
      </c>
      <c r="C25" s="102" t="s">
        <v>21</v>
      </c>
      <c r="D25" s="103"/>
      <c r="E25" s="108" t="s">
        <v>25</v>
      </c>
      <c r="F25" s="109"/>
      <c r="G25" s="59"/>
      <c r="H25" s="43"/>
      <c r="I25" s="106" t="s">
        <v>57</v>
      </c>
      <c r="J25" s="107"/>
      <c r="K25" s="53" t="s">
        <v>17</v>
      </c>
      <c r="L25" s="54"/>
    </row>
    <row r="26" spans="1:12" s="8" customFormat="1" ht="14.1" customHeight="1" x14ac:dyDescent="0.2">
      <c r="A26" s="21"/>
      <c r="B26" s="22" t="s">
        <v>10</v>
      </c>
      <c r="C26" s="102" t="s">
        <v>21</v>
      </c>
      <c r="D26" s="103"/>
      <c r="E26" s="44"/>
      <c r="F26" s="37"/>
      <c r="G26" s="44"/>
      <c r="H26" s="37"/>
      <c r="I26" s="106" t="s">
        <v>57</v>
      </c>
      <c r="J26" s="107"/>
      <c r="K26" s="53" t="s">
        <v>17</v>
      </c>
      <c r="L26" s="52"/>
    </row>
    <row r="27" spans="1:12" s="3" customFormat="1" ht="14.1" customHeight="1" x14ac:dyDescent="0.2">
      <c r="A27" s="17">
        <v>6</v>
      </c>
      <c r="B27" s="18" t="s">
        <v>2</v>
      </c>
      <c r="C27" s="19" t="s">
        <v>3</v>
      </c>
      <c r="D27" s="20">
        <f>D22+7</f>
        <v>44865</v>
      </c>
      <c r="E27" s="19" t="s">
        <v>12</v>
      </c>
      <c r="F27" s="20">
        <f>D27+1</f>
        <v>44866</v>
      </c>
      <c r="G27" s="19" t="s">
        <v>4</v>
      </c>
      <c r="H27" s="20">
        <f>F27+1</f>
        <v>44867</v>
      </c>
      <c r="I27" s="19" t="s">
        <v>16</v>
      </c>
      <c r="J27" s="20">
        <f>H27+1</f>
        <v>44868</v>
      </c>
      <c r="K27" s="19" t="s">
        <v>6</v>
      </c>
      <c r="L27" s="20">
        <f>J27+1</f>
        <v>44869</v>
      </c>
    </row>
    <row r="28" spans="1:12" s="7" customFormat="1" ht="14.1" customHeight="1" x14ac:dyDescent="0.2">
      <c r="A28" s="21"/>
      <c r="B28" s="22" t="s">
        <v>7</v>
      </c>
      <c r="C28" s="96" t="s">
        <v>23</v>
      </c>
      <c r="D28" s="97" t="s">
        <v>77</v>
      </c>
      <c r="E28" s="59"/>
      <c r="F28" s="43"/>
      <c r="G28" s="98" t="s">
        <v>24</v>
      </c>
      <c r="H28" s="99" t="s">
        <v>77</v>
      </c>
      <c r="I28" s="100" t="s">
        <v>75</v>
      </c>
      <c r="J28" s="101" t="s">
        <v>77</v>
      </c>
      <c r="K28" s="96" t="s">
        <v>23</v>
      </c>
      <c r="L28" s="97" t="s">
        <v>77</v>
      </c>
    </row>
    <row r="29" spans="1:12" s="7" customFormat="1" ht="14.1" customHeight="1" x14ac:dyDescent="0.2">
      <c r="A29" s="21"/>
      <c r="B29" s="22" t="s">
        <v>8</v>
      </c>
      <c r="C29" s="102" t="s">
        <v>21</v>
      </c>
      <c r="D29" s="103" t="s">
        <v>77</v>
      </c>
      <c r="E29" s="104" t="s">
        <v>22</v>
      </c>
      <c r="F29" s="105" t="s">
        <v>77</v>
      </c>
      <c r="G29" s="44"/>
      <c r="H29" s="37"/>
      <c r="I29" s="106" t="s">
        <v>57</v>
      </c>
      <c r="J29" s="107" t="s">
        <v>77</v>
      </c>
      <c r="K29" s="104" t="s">
        <v>22</v>
      </c>
      <c r="L29" s="105" t="s">
        <v>77</v>
      </c>
    </row>
    <row r="30" spans="1:12" s="7" customFormat="1" ht="14.1" customHeight="1" x14ac:dyDescent="0.2">
      <c r="A30" s="21"/>
      <c r="B30" s="22" t="s">
        <v>9</v>
      </c>
      <c r="C30" s="102" t="s">
        <v>21</v>
      </c>
      <c r="D30" s="103"/>
      <c r="E30" s="108" t="s">
        <v>25</v>
      </c>
      <c r="F30" s="109"/>
      <c r="G30" s="44"/>
      <c r="H30" s="37"/>
      <c r="I30" s="106" t="s">
        <v>57</v>
      </c>
      <c r="J30" s="107"/>
      <c r="K30" s="106" t="s">
        <v>57</v>
      </c>
      <c r="L30" s="107" t="s">
        <v>77</v>
      </c>
    </row>
    <row r="31" spans="1:12" s="8" customFormat="1" ht="13.5" customHeight="1" x14ac:dyDescent="0.2">
      <c r="A31" s="21"/>
      <c r="B31" s="22" t="s">
        <v>10</v>
      </c>
      <c r="C31" s="102" t="s">
        <v>21</v>
      </c>
      <c r="D31" s="103"/>
      <c r="E31" s="113" t="s">
        <v>59</v>
      </c>
      <c r="F31" s="114" t="s">
        <v>79</v>
      </c>
      <c r="G31" s="113" t="s">
        <v>59</v>
      </c>
      <c r="H31" s="114" t="s">
        <v>79</v>
      </c>
      <c r="I31" s="106" t="s">
        <v>57</v>
      </c>
      <c r="J31" s="107"/>
      <c r="K31" s="264" t="s">
        <v>55</v>
      </c>
      <c r="L31" s="112"/>
    </row>
    <row r="32" spans="1:12" s="3" customFormat="1" ht="14.1" customHeight="1" x14ac:dyDescent="0.2">
      <c r="A32" s="17">
        <v>7</v>
      </c>
      <c r="B32" s="18" t="s">
        <v>2</v>
      </c>
      <c r="C32" s="19" t="s">
        <v>3</v>
      </c>
      <c r="D32" s="20">
        <f>D27+7</f>
        <v>44872</v>
      </c>
      <c r="E32" s="48" t="s">
        <v>12</v>
      </c>
      <c r="F32" s="20">
        <f>D32+1</f>
        <v>44873</v>
      </c>
      <c r="G32" s="19" t="s">
        <v>4</v>
      </c>
      <c r="H32" s="20">
        <f>F32+1</f>
        <v>44874</v>
      </c>
      <c r="I32" s="19" t="s">
        <v>16</v>
      </c>
      <c r="J32" s="20">
        <f>H32+1</f>
        <v>44875</v>
      </c>
      <c r="K32" s="19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96" t="s">
        <v>23</v>
      </c>
      <c r="D33" s="97" t="s">
        <v>77</v>
      </c>
      <c r="E33" s="44"/>
      <c r="F33" s="37"/>
      <c r="G33" s="98" t="s">
        <v>24</v>
      </c>
      <c r="H33" s="99" t="s">
        <v>77</v>
      </c>
      <c r="I33" s="100" t="s">
        <v>75</v>
      </c>
      <c r="J33" s="101" t="s">
        <v>77</v>
      </c>
      <c r="K33" s="51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102" t="s">
        <v>21</v>
      </c>
      <c r="D34" s="103" t="s">
        <v>77</v>
      </c>
      <c r="E34" s="104" t="s">
        <v>22</v>
      </c>
      <c r="F34" s="105" t="s">
        <v>77</v>
      </c>
      <c r="G34" s="59"/>
      <c r="H34" s="43"/>
      <c r="I34" s="106" t="s">
        <v>81</v>
      </c>
      <c r="J34" s="107" t="s">
        <v>77</v>
      </c>
      <c r="K34" s="53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102" t="s">
        <v>21</v>
      </c>
      <c r="D35" s="103"/>
      <c r="E35" s="108" t="s">
        <v>25</v>
      </c>
      <c r="F35" s="109"/>
      <c r="G35" s="59"/>
      <c r="H35" s="43"/>
      <c r="I35" s="106" t="s">
        <v>81</v>
      </c>
      <c r="J35" s="107"/>
      <c r="K35" s="53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102" t="s">
        <v>21</v>
      </c>
      <c r="D36" s="103"/>
      <c r="E36" s="113" t="s">
        <v>59</v>
      </c>
      <c r="F36" s="114" t="s">
        <v>79</v>
      </c>
      <c r="G36" s="113" t="s">
        <v>59</v>
      </c>
      <c r="H36" s="114" t="s">
        <v>79</v>
      </c>
      <c r="I36" s="106" t="s">
        <v>81</v>
      </c>
      <c r="J36" s="107"/>
      <c r="K36" s="53" t="s">
        <v>17</v>
      </c>
      <c r="L36" s="52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20">
        <f>D32+7</f>
        <v>44879</v>
      </c>
      <c r="E37" s="19" t="s">
        <v>12</v>
      </c>
      <c r="F37" s="20">
        <f>D37+1</f>
        <v>44880</v>
      </c>
      <c r="G37" s="19" t="s">
        <v>4</v>
      </c>
      <c r="H37" s="20">
        <f>F37+1</f>
        <v>44881</v>
      </c>
      <c r="I37" s="19" t="s">
        <v>16</v>
      </c>
      <c r="J37" s="20">
        <f>H37+1</f>
        <v>44882</v>
      </c>
      <c r="K37" s="19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96" t="s">
        <v>23</v>
      </c>
      <c r="D38" s="97" t="s">
        <v>77</v>
      </c>
      <c r="E38" s="44"/>
      <c r="F38" s="37"/>
      <c r="G38" s="98" t="s">
        <v>24</v>
      </c>
      <c r="H38" s="99" t="s">
        <v>77</v>
      </c>
      <c r="I38" s="51" t="s">
        <v>17</v>
      </c>
      <c r="J38" s="52"/>
      <c r="K38" s="96" t="s">
        <v>23</v>
      </c>
      <c r="L38" s="97" t="s">
        <v>77</v>
      </c>
    </row>
    <row r="39" spans="1:12" s="7" customFormat="1" ht="14.1" customHeight="1" x14ac:dyDescent="0.2">
      <c r="A39" s="21"/>
      <c r="B39" s="22" t="s">
        <v>8</v>
      </c>
      <c r="C39" s="102" t="s">
        <v>21</v>
      </c>
      <c r="D39" s="103" t="s">
        <v>77</v>
      </c>
      <c r="E39" s="104" t="s">
        <v>22</v>
      </c>
      <c r="F39" s="105" t="s">
        <v>77</v>
      </c>
      <c r="G39" s="44"/>
      <c r="H39" s="37"/>
      <c r="I39" s="53" t="s">
        <v>17</v>
      </c>
      <c r="J39" s="52"/>
      <c r="K39" s="104" t="s">
        <v>22</v>
      </c>
      <c r="L39" s="105" t="s">
        <v>77</v>
      </c>
    </row>
    <row r="40" spans="1:12" s="7" customFormat="1" ht="14.1" customHeight="1" x14ac:dyDescent="0.2">
      <c r="A40" s="21"/>
      <c r="B40" s="22" t="s">
        <v>9</v>
      </c>
      <c r="C40" s="102" t="s">
        <v>21</v>
      </c>
      <c r="D40" s="103"/>
      <c r="E40" s="108" t="s">
        <v>25</v>
      </c>
      <c r="F40" s="109"/>
      <c r="G40" s="44"/>
      <c r="H40" s="37"/>
      <c r="I40" s="53" t="s">
        <v>17</v>
      </c>
      <c r="J40" s="54"/>
      <c r="K40" s="106" t="s">
        <v>57</v>
      </c>
      <c r="L40" s="107" t="s">
        <v>77</v>
      </c>
    </row>
    <row r="41" spans="1:12" s="8" customFormat="1" ht="14.1" customHeight="1" x14ac:dyDescent="0.2">
      <c r="A41" s="21"/>
      <c r="B41" s="22" t="s">
        <v>10</v>
      </c>
      <c r="C41" s="102" t="s">
        <v>21</v>
      </c>
      <c r="D41" s="103"/>
      <c r="E41" s="113" t="s">
        <v>59</v>
      </c>
      <c r="F41" s="114" t="s">
        <v>79</v>
      </c>
      <c r="G41" s="113" t="s">
        <v>59</v>
      </c>
      <c r="H41" s="114" t="s">
        <v>79</v>
      </c>
      <c r="I41" s="53" t="s">
        <v>17</v>
      </c>
      <c r="J41" s="52"/>
      <c r="K41" s="264" t="s">
        <v>55</v>
      </c>
      <c r="L41" s="112"/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20">
        <f>D37+7</f>
        <v>44886</v>
      </c>
      <c r="E42" s="19" t="s">
        <v>12</v>
      </c>
      <c r="F42" s="20">
        <f>D42+1</f>
        <v>44887</v>
      </c>
      <c r="G42" s="19" t="s">
        <v>4</v>
      </c>
      <c r="H42" s="20">
        <f>F42+1</f>
        <v>44888</v>
      </c>
      <c r="I42" s="19" t="s">
        <v>16</v>
      </c>
      <c r="J42" s="47">
        <f>H42+1</f>
        <v>44889</v>
      </c>
      <c r="K42" s="48" t="s">
        <v>6</v>
      </c>
      <c r="L42" s="20">
        <f>J42+1</f>
        <v>44890</v>
      </c>
    </row>
    <row r="43" spans="1:12" s="7" customFormat="1" ht="14.1" customHeight="1" x14ac:dyDescent="0.2">
      <c r="A43" s="21"/>
      <c r="B43" s="22" t="s">
        <v>7</v>
      </c>
      <c r="C43" s="96" t="s">
        <v>23</v>
      </c>
      <c r="D43" s="97" t="s">
        <v>77</v>
      </c>
      <c r="E43" s="44"/>
      <c r="F43" s="37"/>
      <c r="G43" s="98" t="s">
        <v>24</v>
      </c>
      <c r="H43" s="99" t="s">
        <v>77</v>
      </c>
      <c r="I43" s="100" t="s">
        <v>75</v>
      </c>
      <c r="J43" s="101" t="s">
        <v>77</v>
      </c>
      <c r="K43" s="96" t="s">
        <v>23</v>
      </c>
      <c r="L43" s="97" t="s">
        <v>77</v>
      </c>
    </row>
    <row r="44" spans="1:12" s="7" customFormat="1" ht="14.1" customHeight="1" x14ac:dyDescent="0.2">
      <c r="A44" s="21"/>
      <c r="B44" s="22" t="s">
        <v>8</v>
      </c>
      <c r="C44" s="102" t="s">
        <v>21</v>
      </c>
      <c r="D44" s="103" t="s">
        <v>77</v>
      </c>
      <c r="E44" s="104" t="s">
        <v>22</v>
      </c>
      <c r="F44" s="105" t="s">
        <v>77</v>
      </c>
      <c r="G44" s="44"/>
      <c r="H44" s="37"/>
      <c r="I44" s="106" t="s">
        <v>81</v>
      </c>
      <c r="J44" s="107" t="s">
        <v>77</v>
      </c>
      <c r="K44" s="104" t="s">
        <v>22</v>
      </c>
      <c r="L44" s="105" t="s">
        <v>77</v>
      </c>
    </row>
    <row r="45" spans="1:12" s="7" customFormat="1" ht="14.1" customHeight="1" x14ac:dyDescent="0.2">
      <c r="A45" s="21"/>
      <c r="B45" s="22" t="s">
        <v>9</v>
      </c>
      <c r="C45" s="102" t="s">
        <v>21</v>
      </c>
      <c r="D45" s="103"/>
      <c r="E45" s="108" t="s">
        <v>25</v>
      </c>
      <c r="F45" s="109"/>
      <c r="G45" s="44"/>
      <c r="H45" s="37"/>
      <c r="I45" s="106" t="s">
        <v>81</v>
      </c>
      <c r="J45" s="107"/>
      <c r="K45" s="106" t="s">
        <v>57</v>
      </c>
      <c r="L45" s="107" t="s">
        <v>77</v>
      </c>
    </row>
    <row r="46" spans="1:12" s="8" customFormat="1" ht="14.1" customHeight="1" x14ac:dyDescent="0.2">
      <c r="A46" s="21"/>
      <c r="B46" s="22" t="s">
        <v>10</v>
      </c>
      <c r="C46" s="102" t="s">
        <v>21</v>
      </c>
      <c r="D46" s="103"/>
      <c r="E46" s="113" t="s">
        <v>59</v>
      </c>
      <c r="F46" s="114" t="s">
        <v>79</v>
      </c>
      <c r="G46" s="113" t="s">
        <v>59</v>
      </c>
      <c r="H46" s="114" t="s">
        <v>79</v>
      </c>
      <c r="I46" s="106" t="s">
        <v>81</v>
      </c>
      <c r="J46" s="107"/>
      <c r="K46" s="264" t="s">
        <v>55</v>
      </c>
      <c r="L46" s="112"/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20">
        <f>D42+7</f>
        <v>44893</v>
      </c>
      <c r="E47" s="19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0">
        <f>H47+1</f>
        <v>44896</v>
      </c>
      <c r="K47" s="48" t="s">
        <v>6</v>
      </c>
      <c r="L47" s="115">
        <f>J47+1</f>
        <v>44897</v>
      </c>
    </row>
    <row r="48" spans="1:12" s="7" customFormat="1" ht="14.1" customHeight="1" x14ac:dyDescent="0.2">
      <c r="A48" s="21"/>
      <c r="B48" s="22" t="s">
        <v>7</v>
      </c>
      <c r="C48" s="96" t="s">
        <v>23</v>
      </c>
      <c r="D48" s="97" t="s">
        <v>77</v>
      </c>
      <c r="E48" s="44"/>
      <c r="F48" s="37"/>
      <c r="G48" s="98" t="s">
        <v>24</v>
      </c>
      <c r="H48" s="99" t="s">
        <v>77</v>
      </c>
      <c r="I48" s="100" t="s">
        <v>75</v>
      </c>
      <c r="J48" s="101" t="s">
        <v>77</v>
      </c>
      <c r="K48" s="96" t="s">
        <v>23</v>
      </c>
      <c r="L48" s="97" t="s">
        <v>77</v>
      </c>
    </row>
    <row r="49" spans="1:12" s="7" customFormat="1" ht="14.1" customHeight="1" x14ac:dyDescent="0.2">
      <c r="A49" s="21"/>
      <c r="B49" s="22" t="s">
        <v>8</v>
      </c>
      <c r="C49" s="102" t="s">
        <v>21</v>
      </c>
      <c r="D49" s="103" t="s">
        <v>77</v>
      </c>
      <c r="E49" s="104" t="s">
        <v>22</v>
      </c>
      <c r="F49" s="105" t="s">
        <v>77</v>
      </c>
      <c r="G49" s="44"/>
      <c r="H49" s="37"/>
      <c r="I49" s="106" t="s">
        <v>57</v>
      </c>
      <c r="J49" s="107" t="s">
        <v>77</v>
      </c>
      <c r="K49" s="104" t="s">
        <v>22</v>
      </c>
      <c r="L49" s="105" t="s">
        <v>77</v>
      </c>
    </row>
    <row r="50" spans="1:12" s="7" customFormat="1" ht="14.1" customHeight="1" x14ac:dyDescent="0.2">
      <c r="A50" s="21"/>
      <c r="B50" s="22" t="s">
        <v>9</v>
      </c>
      <c r="C50" s="102" t="s">
        <v>21</v>
      </c>
      <c r="D50" s="103"/>
      <c r="E50" s="108" t="s">
        <v>25</v>
      </c>
      <c r="F50" s="109"/>
      <c r="G50" s="44"/>
      <c r="H50" s="37"/>
      <c r="I50" s="106" t="s">
        <v>57</v>
      </c>
      <c r="J50" s="107"/>
      <c r="K50" s="106" t="s">
        <v>57</v>
      </c>
      <c r="L50" s="107" t="s">
        <v>77</v>
      </c>
    </row>
    <row r="51" spans="1:12" s="8" customFormat="1" ht="14.1" customHeight="1" x14ac:dyDescent="0.2">
      <c r="A51" s="21"/>
      <c r="B51" s="22" t="s">
        <v>10</v>
      </c>
      <c r="C51" s="102" t="s">
        <v>21</v>
      </c>
      <c r="D51" s="103"/>
      <c r="E51" s="73"/>
      <c r="F51" s="49"/>
      <c r="G51" s="45"/>
      <c r="H51" s="49"/>
      <c r="I51" s="106" t="s">
        <v>57</v>
      </c>
      <c r="J51" s="107"/>
      <c r="K51" s="116"/>
      <c r="L51" s="78"/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20">
        <f>D47+7</f>
        <v>44900</v>
      </c>
      <c r="E52" s="19" t="s">
        <v>12</v>
      </c>
      <c r="F52" s="20">
        <f>D52+1</f>
        <v>44901</v>
      </c>
      <c r="G52" s="19" t="s">
        <v>4</v>
      </c>
      <c r="H52" s="20">
        <f>F52+1</f>
        <v>44902</v>
      </c>
      <c r="I52" s="19" t="s">
        <v>16</v>
      </c>
      <c r="J52" s="20">
        <f>H52+1</f>
        <v>44903</v>
      </c>
      <c r="K52" s="48" t="s">
        <v>6</v>
      </c>
      <c r="L52" s="20">
        <f>J52+1</f>
        <v>44904</v>
      </c>
    </row>
    <row r="53" spans="1:12" s="7" customFormat="1" ht="14.1" customHeight="1" x14ac:dyDescent="0.2">
      <c r="A53" s="21"/>
      <c r="B53" s="22" t="s">
        <v>7</v>
      </c>
      <c r="C53" s="96" t="s">
        <v>23</v>
      </c>
      <c r="D53" s="97" t="s">
        <v>77</v>
      </c>
      <c r="E53" s="44"/>
      <c r="F53" s="37"/>
      <c r="G53" s="98" t="s">
        <v>24</v>
      </c>
      <c r="H53" s="99" t="s">
        <v>77</v>
      </c>
      <c r="I53" s="96" t="s">
        <v>23</v>
      </c>
      <c r="J53" s="97" t="s">
        <v>77</v>
      </c>
      <c r="K53" s="96" t="s">
        <v>23</v>
      </c>
      <c r="L53" s="97" t="s">
        <v>77</v>
      </c>
    </row>
    <row r="54" spans="1:12" s="7" customFormat="1" ht="14.1" customHeight="1" x14ac:dyDescent="0.2">
      <c r="A54" s="21"/>
      <c r="B54" s="22" t="s">
        <v>8</v>
      </c>
      <c r="C54" s="117" t="s">
        <v>21</v>
      </c>
      <c r="D54" s="103" t="s">
        <v>77</v>
      </c>
      <c r="E54" s="104" t="s">
        <v>22</v>
      </c>
      <c r="F54" s="105" t="s">
        <v>77</v>
      </c>
      <c r="G54" s="44"/>
      <c r="H54" s="37"/>
      <c r="I54" s="106" t="s">
        <v>81</v>
      </c>
      <c r="J54" s="107" t="s">
        <v>77</v>
      </c>
      <c r="K54" s="104" t="s">
        <v>22</v>
      </c>
      <c r="L54" s="105" t="s">
        <v>77</v>
      </c>
    </row>
    <row r="55" spans="1:12" s="7" customFormat="1" ht="14.1" customHeight="1" x14ac:dyDescent="0.2">
      <c r="A55" s="21"/>
      <c r="B55" s="22" t="s">
        <v>9</v>
      </c>
      <c r="C55" s="117" t="s">
        <v>21</v>
      </c>
      <c r="D55" s="103"/>
      <c r="E55" s="108" t="s">
        <v>25</v>
      </c>
      <c r="F55" s="109"/>
      <c r="G55" s="44"/>
      <c r="H55" s="37"/>
      <c r="I55" s="106" t="s">
        <v>81</v>
      </c>
      <c r="J55" s="107"/>
      <c r="K55" s="106" t="s">
        <v>81</v>
      </c>
      <c r="L55" s="107" t="s">
        <v>77</v>
      </c>
    </row>
    <row r="56" spans="1:12" s="11" customFormat="1" ht="14.1" customHeight="1" x14ac:dyDescent="0.2">
      <c r="A56" s="63"/>
      <c r="B56" s="64" t="s">
        <v>10</v>
      </c>
      <c r="C56" s="118" t="s">
        <v>21</v>
      </c>
      <c r="D56" s="103"/>
      <c r="E56" s="73"/>
      <c r="F56" s="49"/>
      <c r="G56" s="82"/>
      <c r="H56" s="49"/>
      <c r="I56" s="106" t="s">
        <v>81</v>
      </c>
      <c r="J56" s="107"/>
      <c r="K56" s="82"/>
      <c r="L56" s="83"/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20">
        <f>D52+7</f>
        <v>44907</v>
      </c>
      <c r="E57" s="19" t="s">
        <v>12</v>
      </c>
      <c r="F57" s="20">
        <f>D57+1</f>
        <v>44908</v>
      </c>
      <c r="G57" s="19" t="s">
        <v>4</v>
      </c>
      <c r="H57" s="20">
        <f>F57+1</f>
        <v>44909</v>
      </c>
      <c r="I57" s="19" t="s">
        <v>16</v>
      </c>
      <c r="J57" s="20">
        <f>H57+1</f>
        <v>44910</v>
      </c>
      <c r="K57" s="48" t="s">
        <v>6</v>
      </c>
      <c r="L57" s="20">
        <f>J57+1</f>
        <v>44911</v>
      </c>
    </row>
    <row r="58" spans="1:12" s="7" customFormat="1" ht="14.1" customHeight="1" x14ac:dyDescent="0.2">
      <c r="A58" s="21"/>
      <c r="B58" s="22" t="s">
        <v>7</v>
      </c>
      <c r="C58" s="96" t="s">
        <v>23</v>
      </c>
      <c r="D58" s="97" t="s">
        <v>77</v>
      </c>
      <c r="E58" s="44"/>
      <c r="F58" s="37"/>
      <c r="G58" s="98" t="s">
        <v>24</v>
      </c>
      <c r="H58" s="99" t="s">
        <v>77</v>
      </c>
      <c r="I58" s="96" t="s">
        <v>23</v>
      </c>
      <c r="J58" s="97" t="s">
        <v>77</v>
      </c>
      <c r="K58" s="96" t="s">
        <v>23</v>
      </c>
      <c r="L58" s="97" t="s">
        <v>77</v>
      </c>
    </row>
    <row r="59" spans="1:12" s="7" customFormat="1" ht="14.1" customHeight="1" x14ac:dyDescent="0.2">
      <c r="A59" s="21"/>
      <c r="B59" s="22" t="s">
        <v>8</v>
      </c>
      <c r="C59" s="117" t="s">
        <v>21</v>
      </c>
      <c r="D59" s="103" t="s">
        <v>77</v>
      </c>
      <c r="E59" s="104" t="s">
        <v>22</v>
      </c>
      <c r="F59" s="105" t="s">
        <v>77</v>
      </c>
      <c r="G59" s="44"/>
      <c r="H59" s="37"/>
      <c r="I59" s="106" t="s">
        <v>81</v>
      </c>
      <c r="J59" s="107" t="s">
        <v>77</v>
      </c>
      <c r="K59" s="104" t="s">
        <v>22</v>
      </c>
      <c r="L59" s="105" t="s">
        <v>77</v>
      </c>
    </row>
    <row r="60" spans="1:12" s="7" customFormat="1" ht="14.1" customHeight="1" x14ac:dyDescent="0.2">
      <c r="A60" s="21"/>
      <c r="B60" s="22" t="s">
        <v>9</v>
      </c>
      <c r="C60" s="117" t="s">
        <v>21</v>
      </c>
      <c r="D60" s="103"/>
      <c r="E60" s="108" t="s">
        <v>25</v>
      </c>
      <c r="F60" s="109"/>
      <c r="G60" s="44"/>
      <c r="H60" s="37"/>
      <c r="I60" s="106" t="s">
        <v>81</v>
      </c>
      <c r="J60" s="107"/>
      <c r="K60" s="106" t="s">
        <v>81</v>
      </c>
      <c r="L60" s="107" t="s">
        <v>77</v>
      </c>
    </row>
    <row r="61" spans="1:12" s="8" customFormat="1" ht="14.1" customHeight="1" x14ac:dyDescent="0.2">
      <c r="A61" s="21"/>
      <c r="B61" s="22" t="s">
        <v>10</v>
      </c>
      <c r="C61" s="118" t="s">
        <v>21</v>
      </c>
      <c r="D61" s="103"/>
      <c r="E61" s="73"/>
      <c r="F61" s="49"/>
      <c r="G61" s="75"/>
      <c r="H61" s="49"/>
      <c r="I61" s="119" t="s">
        <v>81</v>
      </c>
      <c r="J61" s="107"/>
      <c r="K61" s="82"/>
      <c r="L61" s="83"/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20">
        <f>D57+7</f>
        <v>44914</v>
      </c>
      <c r="E62" s="19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19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96" t="s">
        <v>23</v>
      </c>
      <c r="D63" s="97" t="s">
        <v>77</v>
      </c>
      <c r="E63" s="44"/>
      <c r="F63" s="37"/>
      <c r="G63" s="98" t="s">
        <v>24</v>
      </c>
      <c r="H63" s="99" t="s">
        <v>77</v>
      </c>
      <c r="I63" s="96" t="s">
        <v>23</v>
      </c>
      <c r="J63" s="97" t="s">
        <v>77</v>
      </c>
      <c r="K63" s="96" t="s">
        <v>23</v>
      </c>
      <c r="L63" s="97" t="s">
        <v>77</v>
      </c>
    </row>
    <row r="64" spans="1:12" s="7" customFormat="1" ht="14.1" customHeight="1" x14ac:dyDescent="0.2">
      <c r="A64" s="21"/>
      <c r="B64" s="22" t="s">
        <v>8</v>
      </c>
      <c r="C64" s="102" t="s">
        <v>21</v>
      </c>
      <c r="D64" s="103" t="s">
        <v>77</v>
      </c>
      <c r="E64" s="104" t="s">
        <v>22</v>
      </c>
      <c r="F64" s="105" t="s">
        <v>77</v>
      </c>
      <c r="G64" s="44"/>
      <c r="H64" s="37"/>
      <c r="I64" s="106" t="s">
        <v>57</v>
      </c>
      <c r="J64" s="107" t="s">
        <v>77</v>
      </c>
      <c r="K64" s="104" t="s">
        <v>22</v>
      </c>
      <c r="L64" s="105" t="s">
        <v>77</v>
      </c>
    </row>
    <row r="65" spans="1:12" s="7" customFormat="1" ht="14.1" customHeight="1" x14ac:dyDescent="0.2">
      <c r="A65" s="21"/>
      <c r="B65" s="22" t="s">
        <v>9</v>
      </c>
      <c r="C65" s="102" t="s">
        <v>21</v>
      </c>
      <c r="D65" s="103"/>
      <c r="E65" s="108" t="s">
        <v>25</v>
      </c>
      <c r="F65" s="109"/>
      <c r="G65" s="44"/>
      <c r="H65" s="37"/>
      <c r="I65" s="106" t="s">
        <v>57</v>
      </c>
      <c r="J65" s="107"/>
      <c r="K65" s="106" t="s">
        <v>57</v>
      </c>
      <c r="L65" s="107" t="s">
        <v>77</v>
      </c>
    </row>
    <row r="66" spans="1:12" s="7" customFormat="1" ht="14.1" customHeight="1" x14ac:dyDescent="0.2">
      <c r="A66" s="21"/>
      <c r="B66" s="22" t="s">
        <v>10</v>
      </c>
      <c r="C66" s="102" t="s">
        <v>21</v>
      </c>
      <c r="D66" s="103"/>
      <c r="E66" s="36"/>
      <c r="F66" s="37"/>
      <c r="G66" s="59"/>
      <c r="H66" s="49"/>
      <c r="I66" s="106" t="s">
        <v>57</v>
      </c>
      <c r="J66" s="107"/>
      <c r="K66" s="82"/>
      <c r="L66" s="83"/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20">
        <f>D62+7</f>
        <v>44921</v>
      </c>
      <c r="E67" s="19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19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52"/>
      <c r="E68" s="51" t="s">
        <v>17</v>
      </c>
      <c r="F68" s="52"/>
      <c r="G68" s="51" t="s">
        <v>17</v>
      </c>
      <c r="H68" s="52"/>
      <c r="I68" s="51" t="s">
        <v>17</v>
      </c>
      <c r="J68" s="52"/>
      <c r="K68" s="51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52"/>
      <c r="E69" s="53" t="s">
        <v>17</v>
      </c>
      <c r="F69" s="52"/>
      <c r="G69" s="53" t="s">
        <v>17</v>
      </c>
      <c r="H69" s="52"/>
      <c r="I69" s="53" t="s">
        <v>17</v>
      </c>
      <c r="J69" s="52"/>
      <c r="K69" s="53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54"/>
      <c r="E70" s="53" t="s">
        <v>17</v>
      </c>
      <c r="F70" s="120"/>
      <c r="G70" s="53" t="s">
        <v>17</v>
      </c>
      <c r="H70" s="120"/>
      <c r="I70" s="53" t="s">
        <v>17</v>
      </c>
      <c r="J70" s="120"/>
      <c r="K70" s="53" t="s">
        <v>17</v>
      </c>
      <c r="L70" s="120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52"/>
      <c r="E71" s="53" t="s">
        <v>17</v>
      </c>
      <c r="F71" s="120"/>
      <c r="G71" s="53" t="s">
        <v>17</v>
      </c>
      <c r="H71" s="120"/>
      <c r="I71" s="53" t="s">
        <v>17</v>
      </c>
      <c r="J71" s="120"/>
      <c r="K71" s="53" t="s">
        <v>17</v>
      </c>
      <c r="L71" s="120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20">
        <f>D67+7</f>
        <v>44928</v>
      </c>
      <c r="E72" s="19" t="s">
        <v>12</v>
      </c>
      <c r="F72" s="20">
        <f>D72+1</f>
        <v>44929</v>
      </c>
      <c r="G72" s="19" t="s">
        <v>4</v>
      </c>
      <c r="H72" s="20">
        <f>F72+1</f>
        <v>44930</v>
      </c>
      <c r="I72" s="19" t="s">
        <v>16</v>
      </c>
      <c r="J72" s="20">
        <f>H72+1</f>
        <v>44931</v>
      </c>
      <c r="K72" s="19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52"/>
      <c r="E73" s="51" t="s">
        <v>17</v>
      </c>
      <c r="F73" s="52"/>
      <c r="G73" s="51" t="s">
        <v>17</v>
      </c>
      <c r="H73" s="52"/>
      <c r="I73" s="51" t="s">
        <v>17</v>
      </c>
      <c r="J73" s="52"/>
      <c r="K73" s="51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52"/>
      <c r="E74" s="53" t="s">
        <v>17</v>
      </c>
      <c r="F74" s="52"/>
      <c r="G74" s="53" t="s">
        <v>17</v>
      </c>
      <c r="H74" s="52"/>
      <c r="I74" s="53" t="s">
        <v>17</v>
      </c>
      <c r="J74" s="52"/>
      <c r="K74" s="53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54"/>
      <c r="E75" s="53" t="s">
        <v>17</v>
      </c>
      <c r="F75" s="120"/>
      <c r="G75" s="53" t="s">
        <v>17</v>
      </c>
      <c r="H75" s="120"/>
      <c r="I75" s="53" t="s">
        <v>17</v>
      </c>
      <c r="J75" s="120"/>
      <c r="K75" s="53" t="s">
        <v>17</v>
      </c>
      <c r="L75" s="120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52"/>
      <c r="E76" s="53" t="s">
        <v>17</v>
      </c>
      <c r="F76" s="120"/>
      <c r="G76" s="53" t="s">
        <v>17</v>
      </c>
      <c r="H76" s="120"/>
      <c r="I76" s="53" t="s">
        <v>17</v>
      </c>
      <c r="J76" s="120"/>
      <c r="K76" s="53" t="s">
        <v>17</v>
      </c>
      <c r="L76" s="120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20">
        <f>D72+7</f>
        <v>44935</v>
      </c>
      <c r="E77" s="19" t="s">
        <v>12</v>
      </c>
      <c r="F77" s="20">
        <f>D77+1</f>
        <v>44936</v>
      </c>
      <c r="G77" s="19" t="s">
        <v>4</v>
      </c>
      <c r="H77" s="20">
        <f>F77+1</f>
        <v>44937</v>
      </c>
      <c r="I77" s="19" t="s">
        <v>16</v>
      </c>
      <c r="J77" s="20">
        <f>H77+1</f>
        <v>44938</v>
      </c>
      <c r="K77" s="19" t="s">
        <v>6</v>
      </c>
      <c r="L77" s="20">
        <f>J77+1</f>
        <v>44939</v>
      </c>
    </row>
    <row r="78" spans="1:12" s="7" customFormat="1" ht="14.1" customHeight="1" x14ac:dyDescent="0.2">
      <c r="A78" s="21"/>
      <c r="B78" s="22" t="s">
        <v>7</v>
      </c>
      <c r="C78" s="96" t="s">
        <v>23</v>
      </c>
      <c r="D78" s="97" t="s">
        <v>77</v>
      </c>
      <c r="E78" s="98" t="s">
        <v>24</v>
      </c>
      <c r="F78" s="99" t="s">
        <v>77</v>
      </c>
      <c r="G78" s="98" t="s">
        <v>24</v>
      </c>
      <c r="H78" s="99" t="s">
        <v>77</v>
      </c>
      <c r="I78" s="96" t="s">
        <v>23</v>
      </c>
      <c r="J78" s="97" t="s">
        <v>77</v>
      </c>
      <c r="K78" s="96" t="s">
        <v>23</v>
      </c>
      <c r="L78" s="97" t="s">
        <v>77</v>
      </c>
    </row>
    <row r="79" spans="1:12" s="7" customFormat="1" ht="14.1" customHeight="1" x14ac:dyDescent="0.2">
      <c r="A79" s="21"/>
      <c r="B79" s="22" t="s">
        <v>8</v>
      </c>
      <c r="C79" s="102" t="s">
        <v>21</v>
      </c>
      <c r="D79" s="103" t="s">
        <v>77</v>
      </c>
      <c r="E79" s="104" t="s">
        <v>22</v>
      </c>
      <c r="F79" s="105" t="s">
        <v>77</v>
      </c>
      <c r="G79" s="44"/>
      <c r="H79" s="37"/>
      <c r="I79" s="106" t="s">
        <v>81</v>
      </c>
      <c r="J79" s="107" t="s">
        <v>77</v>
      </c>
      <c r="K79" s="121"/>
      <c r="L79" s="78"/>
    </row>
    <row r="80" spans="1:12" s="7" customFormat="1" ht="14.1" customHeight="1" x14ac:dyDescent="0.2">
      <c r="A80" s="21"/>
      <c r="B80" s="22" t="s">
        <v>9</v>
      </c>
      <c r="C80" s="102" t="s">
        <v>21</v>
      </c>
      <c r="D80" s="103"/>
      <c r="E80" s="108" t="s">
        <v>25</v>
      </c>
      <c r="F80" s="109"/>
      <c r="G80" s="44"/>
      <c r="H80" s="37"/>
      <c r="I80" s="106" t="s">
        <v>81</v>
      </c>
      <c r="J80" s="107"/>
      <c r="K80" s="106" t="s">
        <v>81</v>
      </c>
      <c r="L80" s="107" t="s">
        <v>77</v>
      </c>
    </row>
    <row r="81" spans="1:12" s="8" customFormat="1" ht="14.1" customHeight="1" x14ac:dyDescent="0.2">
      <c r="A81" s="21"/>
      <c r="B81" s="22" t="s">
        <v>10</v>
      </c>
      <c r="C81" s="102" t="s">
        <v>21</v>
      </c>
      <c r="D81" s="103"/>
      <c r="E81" s="36"/>
      <c r="F81" s="37"/>
      <c r="G81" s="75"/>
      <c r="H81" s="37"/>
      <c r="I81" s="119" t="s">
        <v>81</v>
      </c>
      <c r="J81" s="107"/>
      <c r="K81" s="82"/>
      <c r="L81" s="83"/>
    </row>
    <row r="82" spans="1:12" s="3" customFormat="1" ht="14.1" customHeight="1" x14ac:dyDescent="0.2">
      <c r="A82" s="17">
        <v>0</v>
      </c>
      <c r="B82" s="18" t="s">
        <v>2</v>
      </c>
      <c r="C82" s="48" t="s">
        <v>3</v>
      </c>
      <c r="D82" s="20">
        <f>D77+7</f>
        <v>44942</v>
      </c>
      <c r="E82" s="19" t="s">
        <v>12</v>
      </c>
      <c r="F82" s="20">
        <f>D82+1</f>
        <v>44943</v>
      </c>
      <c r="G82" s="19" t="s">
        <v>4</v>
      </c>
      <c r="H82" s="20">
        <f>F82+1</f>
        <v>44944</v>
      </c>
      <c r="I82" s="19" t="s">
        <v>16</v>
      </c>
      <c r="J82" s="20">
        <f>H82+1</f>
        <v>44945</v>
      </c>
      <c r="K82" s="48" t="s">
        <v>6</v>
      </c>
      <c r="L82" s="20">
        <f>J82+1</f>
        <v>44946</v>
      </c>
    </row>
    <row r="83" spans="1:12" s="7" customFormat="1" ht="14.1" customHeight="1" x14ac:dyDescent="0.2">
      <c r="A83" s="21"/>
      <c r="B83" s="22" t="s">
        <v>7</v>
      </c>
      <c r="C83" s="121"/>
      <c r="D83" s="78"/>
      <c r="E83" s="36"/>
      <c r="F83" s="37"/>
      <c r="G83" s="36"/>
      <c r="H83" s="37"/>
      <c r="I83" s="60"/>
      <c r="J83" s="78"/>
      <c r="K83" s="121"/>
      <c r="L83" s="78"/>
    </row>
    <row r="84" spans="1:12" s="7" customFormat="1" ht="14.1" customHeight="1" x14ac:dyDescent="0.2">
      <c r="A84" s="21"/>
      <c r="B84" s="22" t="s">
        <v>8</v>
      </c>
      <c r="C84" s="60"/>
      <c r="D84" s="78"/>
      <c r="E84" s="60"/>
      <c r="F84" s="58"/>
      <c r="G84" s="60"/>
      <c r="H84" s="58"/>
      <c r="I84" s="122"/>
      <c r="J84" s="78"/>
      <c r="K84" s="121"/>
      <c r="L84" s="78"/>
    </row>
    <row r="85" spans="1:12" s="7" customFormat="1" ht="14.1" customHeight="1" x14ac:dyDescent="0.2">
      <c r="A85" s="21"/>
      <c r="B85" s="22" t="s">
        <v>9</v>
      </c>
      <c r="C85" s="60"/>
      <c r="D85" s="78"/>
      <c r="E85" s="116"/>
      <c r="F85" s="123"/>
      <c r="G85" s="44"/>
      <c r="H85" s="37"/>
      <c r="I85" s="122"/>
      <c r="J85" s="78"/>
      <c r="K85" s="122"/>
      <c r="L85" s="78"/>
    </row>
    <row r="86" spans="1:12" s="8" customFormat="1" ht="14.1" customHeight="1" x14ac:dyDescent="0.2">
      <c r="A86" s="21"/>
      <c r="B86" s="22" t="s">
        <v>10</v>
      </c>
      <c r="C86" s="60"/>
      <c r="D86" s="78"/>
      <c r="E86" s="36"/>
      <c r="F86" s="37"/>
      <c r="G86" s="44"/>
      <c r="H86" s="37"/>
      <c r="I86" s="122"/>
      <c r="J86" s="78"/>
      <c r="K86" s="124"/>
      <c r="L86" s="83"/>
    </row>
    <row r="87" spans="1:12" s="4" customFormat="1" ht="14.1" customHeight="1" x14ac:dyDescent="0.2">
      <c r="A87" s="17">
        <v>0</v>
      </c>
      <c r="B87" s="18" t="s">
        <v>2</v>
      </c>
      <c r="C87" s="19" t="s">
        <v>3</v>
      </c>
      <c r="D87" s="20">
        <f>D82+7</f>
        <v>44949</v>
      </c>
      <c r="E87" s="19" t="s">
        <v>12</v>
      </c>
      <c r="F87" s="20">
        <f>D87+1</f>
        <v>44950</v>
      </c>
      <c r="G87" s="19" t="s">
        <v>4</v>
      </c>
      <c r="H87" s="20">
        <f>F87+1</f>
        <v>44951</v>
      </c>
      <c r="I87" s="19" t="s">
        <v>16</v>
      </c>
      <c r="J87" s="20">
        <f>H87+1</f>
        <v>44952</v>
      </c>
      <c r="K87" s="19" t="s">
        <v>6</v>
      </c>
      <c r="L87" s="20">
        <f>J87+1</f>
        <v>44953</v>
      </c>
    </row>
    <row r="88" spans="1:12" s="8" customFormat="1" ht="14.1" customHeight="1" x14ac:dyDescent="0.2">
      <c r="A88" s="57"/>
      <c r="B88" s="22" t="s">
        <v>7</v>
      </c>
      <c r="C88" s="36"/>
      <c r="D88" s="37"/>
      <c r="E88" s="36"/>
      <c r="F88" s="37"/>
      <c r="G88" s="36"/>
      <c r="H88" s="37"/>
      <c r="I88" s="36"/>
      <c r="J88" s="37"/>
      <c r="K88" s="36"/>
      <c r="L88" s="37"/>
    </row>
    <row r="89" spans="1:12" s="8" customFormat="1" ht="14.1" customHeight="1" x14ac:dyDescent="0.2">
      <c r="A89" s="57"/>
      <c r="B89" s="22" t="s">
        <v>8</v>
      </c>
      <c r="C89" s="76" t="s">
        <v>31</v>
      </c>
      <c r="D89" s="37"/>
      <c r="E89" s="76" t="s">
        <v>31</v>
      </c>
      <c r="F89" s="58"/>
      <c r="G89" s="76" t="s">
        <v>31</v>
      </c>
      <c r="H89" s="37"/>
      <c r="I89" s="76" t="s">
        <v>31</v>
      </c>
      <c r="J89" s="37"/>
      <c r="K89" s="76" t="s">
        <v>31</v>
      </c>
      <c r="L89" s="58"/>
    </row>
    <row r="90" spans="1:12" s="8" customFormat="1" ht="14.1" customHeight="1" x14ac:dyDescent="0.2">
      <c r="A90" s="57"/>
      <c r="B90" s="22" t="s">
        <v>9</v>
      </c>
      <c r="C90" s="44"/>
      <c r="D90" s="37"/>
      <c r="E90" s="36"/>
      <c r="F90" s="78"/>
      <c r="G90" s="36"/>
      <c r="H90" s="78"/>
      <c r="I90" s="36"/>
      <c r="J90" s="78"/>
      <c r="K90" s="36"/>
      <c r="L90" s="37"/>
    </row>
    <row r="91" spans="1:12" s="8" customFormat="1" ht="14.1" customHeight="1" x14ac:dyDescent="0.2">
      <c r="A91" s="63"/>
      <c r="B91" s="64" t="s">
        <v>10</v>
      </c>
      <c r="C91" s="79"/>
      <c r="D91" s="49"/>
      <c r="E91" s="73"/>
      <c r="F91" s="49"/>
      <c r="G91" s="73"/>
      <c r="H91" s="83"/>
      <c r="I91" s="73"/>
      <c r="J91" s="83"/>
      <c r="K91" s="73"/>
      <c r="L91" s="49"/>
    </row>
    <row r="92" spans="1:12" s="2" customFormat="1" ht="14.1" customHeight="1" x14ac:dyDescent="0.2">
      <c r="A92" s="75"/>
      <c r="B92" s="84"/>
      <c r="C92" s="125"/>
      <c r="D92" s="126"/>
      <c r="E92" s="125"/>
      <c r="F92" s="126"/>
      <c r="G92" s="125"/>
      <c r="H92" s="126"/>
      <c r="I92" s="125"/>
      <c r="J92" s="126"/>
      <c r="K92" s="125"/>
      <c r="L92" s="126"/>
    </row>
    <row r="93" spans="1:12" x14ac:dyDescent="0.2">
      <c r="A93" s="90"/>
      <c r="B93" s="127"/>
      <c r="C93" s="72"/>
      <c r="D93" s="72"/>
      <c r="E93" s="72"/>
      <c r="F93" s="72"/>
      <c r="G93" s="72"/>
      <c r="H93" s="72"/>
      <c r="I93" s="72"/>
      <c r="J93" s="72"/>
      <c r="K93" s="72"/>
      <c r="L93" s="75"/>
    </row>
    <row r="94" spans="1:12" x14ac:dyDescent="0.2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9"/>
    </row>
    <row r="95" spans="1:12" x14ac:dyDescent="0.2">
      <c r="A95" s="268"/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9"/>
    </row>
    <row r="96" spans="1:12" x14ac:dyDescent="0.2">
      <c r="B96" s="89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50" x14ac:dyDescent="0.2">
      <c r="A97" s="90"/>
      <c r="B97" s="89"/>
      <c r="C97" s="72"/>
      <c r="D97" s="72"/>
      <c r="E97" s="72"/>
      <c r="F97" s="72"/>
      <c r="G97" s="72"/>
      <c r="H97" s="72"/>
      <c r="I97" s="72"/>
      <c r="J97" s="72"/>
      <c r="K97" s="72"/>
      <c r="L97" s="75"/>
    </row>
    <row r="98" spans="1:50" x14ac:dyDescent="0.2">
      <c r="A98" s="90"/>
      <c r="B98" s="89"/>
      <c r="C98" s="75"/>
      <c r="D98" s="75"/>
      <c r="E98" s="75"/>
      <c r="F98" s="75"/>
      <c r="G98" s="75"/>
      <c r="H98" s="75"/>
      <c r="I98" s="75"/>
      <c r="J98" s="75"/>
      <c r="K98" s="75"/>
      <c r="L98" s="75"/>
    </row>
    <row r="99" spans="1:50" x14ac:dyDescent="0.2">
      <c r="A99" s="90"/>
      <c r="B99" s="89"/>
      <c r="C99" s="128" t="s">
        <v>24</v>
      </c>
      <c r="D99" s="92">
        <f>COUNTIF(C3:L91, "ΒασΑνοσολ")</f>
        <v>15</v>
      </c>
      <c r="E99" s="59" t="s">
        <v>86</v>
      </c>
      <c r="F99" s="129">
        <v>30</v>
      </c>
      <c r="G99" s="75"/>
      <c r="H99" s="75"/>
      <c r="I99" s="75"/>
      <c r="J99" s="75"/>
      <c r="K99" s="75"/>
      <c r="L99" s="75"/>
    </row>
    <row r="100" spans="1:50" x14ac:dyDescent="0.2">
      <c r="B100" s="89"/>
      <c r="C100" s="130" t="s">
        <v>23</v>
      </c>
      <c r="D100" s="92">
        <f>COUNTIF(C3:L91, "Βιοχημ Β")</f>
        <v>30</v>
      </c>
      <c r="E100" s="59" t="s">
        <v>86</v>
      </c>
      <c r="F100" s="129">
        <v>60</v>
      </c>
    </row>
    <row r="101" spans="1:50" x14ac:dyDescent="0.2">
      <c r="B101" s="89"/>
      <c r="C101" s="131" t="s">
        <v>81</v>
      </c>
      <c r="D101" s="92">
        <f>COUNTIF(C3:L91, "Βιοχημ Β")</f>
        <v>30</v>
      </c>
      <c r="E101" s="59" t="s">
        <v>86</v>
      </c>
      <c r="F101" s="129">
        <v>46</v>
      </c>
    </row>
    <row r="102" spans="1:50" x14ac:dyDescent="0.2">
      <c r="B102" s="89"/>
      <c r="C102" s="132" t="s">
        <v>33</v>
      </c>
      <c r="D102" s="92">
        <f>COUNTIF(C3:L91, "Διατροφή")</f>
        <v>8</v>
      </c>
      <c r="E102" s="59" t="s">
        <v>86</v>
      </c>
      <c r="F102" s="129">
        <v>16</v>
      </c>
    </row>
    <row r="103" spans="1:50" x14ac:dyDescent="0.2">
      <c r="B103" s="89"/>
      <c r="C103" s="131" t="s">
        <v>57</v>
      </c>
      <c r="D103" s="92">
        <f>COUNTIF(C3:L91, "ΕμβυολογΑ")</f>
        <v>17</v>
      </c>
      <c r="E103" s="59" t="s">
        <v>86</v>
      </c>
      <c r="F103" s="129">
        <v>14</v>
      </c>
    </row>
    <row r="104" spans="1:50" x14ac:dyDescent="0.2">
      <c r="B104" s="89"/>
      <c r="C104" s="133" t="s">
        <v>21</v>
      </c>
      <c r="D104" s="92">
        <f>COUNTIF(C3:L91, "ΤοπΑνατ Α")</f>
        <v>42</v>
      </c>
      <c r="E104" s="59" t="s">
        <v>86</v>
      </c>
      <c r="F104" s="129">
        <v>60</v>
      </c>
    </row>
    <row r="105" spans="1:50" x14ac:dyDescent="0.2">
      <c r="C105" s="134" t="s">
        <v>22</v>
      </c>
      <c r="D105" s="92">
        <f>COUNTIF(C3:L91, "Φυσιολ Β")</f>
        <v>25</v>
      </c>
      <c r="E105" s="59" t="s">
        <v>86</v>
      </c>
      <c r="F105" s="129">
        <v>50</v>
      </c>
    </row>
    <row r="106" spans="1:50" x14ac:dyDescent="0.2">
      <c r="C106" s="129" t="s">
        <v>73</v>
      </c>
      <c r="D106" s="92">
        <f>COUNTIF(C5:L93, "Βιοπληροφορική")</f>
        <v>8</v>
      </c>
      <c r="E106" s="59" t="s">
        <v>86</v>
      </c>
      <c r="F106" s="129">
        <v>16</v>
      </c>
    </row>
    <row r="107" spans="1:50" x14ac:dyDescent="0.2">
      <c r="C107" s="129" t="s">
        <v>74</v>
      </c>
      <c r="D107" s="92">
        <f>COUNTIF(C6:L94, "Συμπόνια")</f>
        <v>8</v>
      </c>
      <c r="E107" s="59" t="s">
        <v>86</v>
      </c>
      <c r="F107" s="129">
        <v>16</v>
      </c>
    </row>
    <row r="108" spans="1:50" x14ac:dyDescent="0.2">
      <c r="B108" s="89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x14ac:dyDescent="0.2">
      <c r="B109" s="89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x14ac:dyDescent="0.2">
      <c r="B110" s="89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x14ac:dyDescent="0.2">
      <c r="B111" s="89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x14ac:dyDescent="0.2">
      <c r="B112" s="89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2:50" x14ac:dyDescent="0.2">
      <c r="B113" s="89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2:50" x14ac:dyDescent="0.2">
      <c r="B114" s="89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2:50" x14ac:dyDescent="0.2">
      <c r="B115" s="89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2:50" x14ac:dyDescent="0.2">
      <c r="B116" s="89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2:50" x14ac:dyDescent="0.2">
      <c r="B117" s="89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2:50" x14ac:dyDescent="0.2">
      <c r="B118" s="89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2:50" x14ac:dyDescent="0.2">
      <c r="B119" s="89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2:50" x14ac:dyDescent="0.2">
      <c r="B120" s="89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2:50" x14ac:dyDescent="0.2">
      <c r="B121" s="89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2:50" x14ac:dyDescent="0.2">
      <c r="B122" s="89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2:50" x14ac:dyDescent="0.2">
      <c r="B123" s="89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2:50" x14ac:dyDescent="0.2">
      <c r="B124" s="89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2:50" x14ac:dyDescent="0.2">
      <c r="B125" s="89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2:50" x14ac:dyDescent="0.2">
      <c r="B126" s="89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2:50" x14ac:dyDescent="0.2">
      <c r="B127" s="89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2:50" x14ac:dyDescent="0.2">
      <c r="B128" s="89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2:50" x14ac:dyDescent="0.2">
      <c r="B129" s="89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2:50" x14ac:dyDescent="0.2">
      <c r="B130" s="89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2:50" x14ac:dyDescent="0.2">
      <c r="B131" s="89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2:50" x14ac:dyDescent="0.2">
      <c r="B132" s="89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2:50" x14ac:dyDescent="0.2">
      <c r="B133" s="89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2:50" x14ac:dyDescent="0.2">
      <c r="B134" s="89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2:50" x14ac:dyDescent="0.2">
      <c r="B135" s="89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2:50" x14ac:dyDescent="0.2">
      <c r="B136" s="89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2:50" x14ac:dyDescent="0.2">
      <c r="B137" s="89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2:50" x14ac:dyDescent="0.2">
      <c r="B138" s="89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2:50" x14ac:dyDescent="0.2">
      <c r="B139" s="89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2:50" x14ac:dyDescent="0.2">
      <c r="B140" s="89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2:50" x14ac:dyDescent="0.2">
      <c r="B141" s="89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2:50" x14ac:dyDescent="0.2">
      <c r="B142" s="89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2:50" x14ac:dyDescent="0.2">
      <c r="B143" s="89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2:50" x14ac:dyDescent="0.2">
      <c r="B144" s="89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2:50" x14ac:dyDescent="0.2">
      <c r="B145" s="89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2:50" x14ac:dyDescent="0.2">
      <c r="B146" s="89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2:50" x14ac:dyDescent="0.2">
      <c r="B147" s="89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2:50" x14ac:dyDescent="0.2">
      <c r="B148" s="89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2:50" x14ac:dyDescent="0.2">
      <c r="B149" s="89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2:50" x14ac:dyDescent="0.2">
      <c r="B150" s="89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2:50" x14ac:dyDescent="0.2">
      <c r="B151" s="89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2:50" x14ac:dyDescent="0.2">
      <c r="B152" s="89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2:50" x14ac:dyDescent="0.2">
      <c r="B153" s="89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2:50" x14ac:dyDescent="0.2">
      <c r="B154" s="89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2:50" x14ac:dyDescent="0.2">
      <c r="B155" s="89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2:50" x14ac:dyDescent="0.2">
      <c r="B156" s="89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2:50" x14ac:dyDescent="0.2">
      <c r="B157" s="89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2:50" x14ac:dyDescent="0.2">
      <c r="B158" s="89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2:50" x14ac:dyDescent="0.2">
      <c r="B159" s="89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2:50" x14ac:dyDescent="0.2">
      <c r="B160" s="89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2:50" x14ac:dyDescent="0.2">
      <c r="B161" s="89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2:50" x14ac:dyDescent="0.2">
      <c r="B162" s="89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2:50" x14ac:dyDescent="0.2">
      <c r="B163" s="89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2:50" x14ac:dyDescent="0.2">
      <c r="B164" s="89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2:50" x14ac:dyDescent="0.2">
      <c r="B165" s="89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2:50" x14ac:dyDescent="0.2">
      <c r="B166" s="89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2:50" x14ac:dyDescent="0.2">
      <c r="B167" s="89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2:50" x14ac:dyDescent="0.2">
      <c r="B168" s="89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2:50" x14ac:dyDescent="0.2">
      <c r="B169" s="89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2:50" x14ac:dyDescent="0.2">
      <c r="B170" s="89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2:50" x14ac:dyDescent="0.2">
      <c r="B171" s="89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2:50" x14ac:dyDescent="0.2">
      <c r="B172" s="89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2:50" x14ac:dyDescent="0.2">
      <c r="B173" s="89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2:50" x14ac:dyDescent="0.2">
      <c r="B174" s="89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2:50" x14ac:dyDescent="0.2">
      <c r="B175" s="89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2:50" x14ac:dyDescent="0.2">
      <c r="B176" s="89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2:50" x14ac:dyDescent="0.2">
      <c r="B177" s="89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2:50" x14ac:dyDescent="0.2">
      <c r="B178" s="89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2:50" x14ac:dyDescent="0.2">
      <c r="B179" s="89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2:50" x14ac:dyDescent="0.2">
      <c r="B180" s="89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2:50" x14ac:dyDescent="0.2">
      <c r="B181" s="89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2:50" x14ac:dyDescent="0.2">
      <c r="B182" s="89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2:50" x14ac:dyDescent="0.2">
      <c r="B183" s="89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2:50" x14ac:dyDescent="0.2">
      <c r="B184" s="89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2:50" x14ac:dyDescent="0.2">
      <c r="B185" s="89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2:50" x14ac:dyDescent="0.2">
      <c r="B186" s="89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2:50" x14ac:dyDescent="0.2">
      <c r="B187" s="89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2:50" x14ac:dyDescent="0.2">
      <c r="B188" s="89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2:50" x14ac:dyDescent="0.2">
      <c r="B189" s="89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2:50" x14ac:dyDescent="0.2">
      <c r="B190" s="89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2:50" x14ac:dyDescent="0.2">
      <c r="B191" s="89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2:50" x14ac:dyDescent="0.2">
      <c r="B192" s="89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2:50" x14ac:dyDescent="0.2">
      <c r="B193" s="89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2:50" x14ac:dyDescent="0.2">
      <c r="B194" s="89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2:50" x14ac:dyDescent="0.2">
      <c r="B195" s="89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2:50" x14ac:dyDescent="0.2">
      <c r="B196" s="89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2:50" x14ac:dyDescent="0.2">
      <c r="B197" s="89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2:50" x14ac:dyDescent="0.2">
      <c r="B198" s="89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2:50" x14ac:dyDescent="0.2">
      <c r="B199" s="89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2:50" x14ac:dyDescent="0.2">
      <c r="B200" s="89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2:50" x14ac:dyDescent="0.2">
      <c r="B201" s="89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2:50" x14ac:dyDescent="0.2">
      <c r="B202" s="89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2:50" x14ac:dyDescent="0.2">
      <c r="B203" s="89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2:50" x14ac:dyDescent="0.2">
      <c r="B204" s="89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2:50" x14ac:dyDescent="0.2">
      <c r="B205" s="89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2:50" x14ac:dyDescent="0.2">
      <c r="B206" s="89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2:50" x14ac:dyDescent="0.2">
      <c r="B207" s="89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2:50" x14ac:dyDescent="0.2">
      <c r="B208" s="89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2:50" x14ac:dyDescent="0.2">
      <c r="B209" s="89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2:50" x14ac:dyDescent="0.2">
      <c r="B210" s="89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2:50" x14ac:dyDescent="0.2">
      <c r="B211" s="89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2:50" x14ac:dyDescent="0.2">
      <c r="B212" s="89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2:50" x14ac:dyDescent="0.2">
      <c r="B213" s="89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2:50" x14ac:dyDescent="0.2">
      <c r="B214" s="89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2:50" x14ac:dyDescent="0.2">
      <c r="B215" s="89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</sheetData>
  <mergeCells count="1">
    <mergeCell ref="A94:L95"/>
  </mergeCells>
  <pageMargins left="0.70866141732283472" right="0.27559055118110237" top="1.1811023622047245" bottom="1.1417322834645669" header="0.59055118110236227" footer="0.59055118110236227"/>
  <pageSetup paperSize="9" scale="99" orientation="portrait" horizontalDpi="300" verticalDpi="300" r:id="rId1"/>
  <headerFooter>
    <oddHeader xml:space="preserve">&amp;C&amp;"Calibri,Κανονικά"Ιατρική Σχολή 
3o Εξάμηνο&amp;R
</oddHeader>
    <oddFooter>&amp;C&amp;"Calibri,Κανονικά"&amp;F&amp;R&amp;"Calibri,Κανονικά"Σελίδα &amp;P</oddFooter>
  </headerFooter>
  <rowBreaks count="1" manualBreakCount="1">
    <brk id="5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113"/>
  <sheetViews>
    <sheetView view="pageBreakPreview" zoomScaleNormal="100" zoomScaleSheetLayoutView="100" workbookViewId="0">
      <selection activeCell="K18" sqref="K18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59" customWidth="1"/>
    <col min="4" max="4" width="6.375" style="43" customWidth="1"/>
    <col min="5" max="5" width="8.625" style="59" customWidth="1"/>
    <col min="6" max="6" width="6.375" style="43" customWidth="1"/>
    <col min="7" max="7" width="8.625" style="59" customWidth="1"/>
    <col min="8" max="8" width="6.25" style="43" customWidth="1"/>
    <col min="9" max="9" width="8.625" style="59" customWidth="1"/>
    <col min="10" max="10" width="6.25" style="43" customWidth="1"/>
    <col min="11" max="11" width="8.625" style="59" customWidth="1"/>
    <col min="12" max="12" width="8" style="43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95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48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135" t="s">
        <v>27</v>
      </c>
      <c r="D3" s="136" t="s">
        <v>70</v>
      </c>
      <c r="E3" s="137" t="s">
        <v>29</v>
      </c>
      <c r="F3" s="138" t="s">
        <v>70</v>
      </c>
      <c r="G3" s="139" t="s">
        <v>87</v>
      </c>
      <c r="H3" s="140" t="s">
        <v>70</v>
      </c>
      <c r="I3" s="141" t="s">
        <v>27</v>
      </c>
      <c r="J3" s="136" t="s">
        <v>70</v>
      </c>
      <c r="K3" s="142" t="s">
        <v>87</v>
      </c>
      <c r="L3" s="140" t="s">
        <v>70</v>
      </c>
    </row>
    <row r="4" spans="1:12" s="7" customFormat="1" ht="14.1" customHeight="1" x14ac:dyDescent="0.2">
      <c r="A4" s="21"/>
      <c r="B4" s="22" t="s">
        <v>8</v>
      </c>
      <c r="C4" s="143" t="s">
        <v>65</v>
      </c>
      <c r="D4" s="144" t="s">
        <v>70</v>
      </c>
      <c r="E4" s="137" t="s">
        <v>29</v>
      </c>
      <c r="F4" s="138" t="s">
        <v>70</v>
      </c>
      <c r="G4" s="145" t="s">
        <v>65</v>
      </c>
      <c r="H4" s="144" t="s">
        <v>70</v>
      </c>
      <c r="I4" s="146" t="s">
        <v>30</v>
      </c>
      <c r="J4" s="147" t="s">
        <v>70</v>
      </c>
      <c r="K4" s="148" t="s">
        <v>28</v>
      </c>
      <c r="L4" s="149" t="s">
        <v>70</v>
      </c>
    </row>
    <row r="5" spans="1:12" s="7" customFormat="1" ht="14.1" customHeight="1" x14ac:dyDescent="0.2">
      <c r="A5" s="21"/>
      <c r="B5" s="22" t="s">
        <v>9</v>
      </c>
      <c r="C5" s="150" t="s">
        <v>30</v>
      </c>
      <c r="D5" s="147" t="s">
        <v>70</v>
      </c>
      <c r="E5" s="151" t="s">
        <v>28</v>
      </c>
      <c r="F5" s="149" t="s">
        <v>70</v>
      </c>
      <c r="G5" s="141" t="s">
        <v>27</v>
      </c>
      <c r="H5" s="136" t="s">
        <v>70</v>
      </c>
      <c r="I5" s="152" t="s">
        <v>89</v>
      </c>
      <c r="J5" s="153" t="s">
        <v>70</v>
      </c>
      <c r="K5" s="106" t="s">
        <v>29</v>
      </c>
      <c r="L5" s="138" t="s">
        <v>70</v>
      </c>
    </row>
    <row r="6" spans="1:12" s="8" customFormat="1" ht="14.1" customHeight="1" x14ac:dyDescent="0.2">
      <c r="A6" s="21"/>
      <c r="B6" s="22" t="s">
        <v>10</v>
      </c>
      <c r="C6" s="154" t="s">
        <v>35</v>
      </c>
      <c r="D6" s="154" t="s">
        <v>70</v>
      </c>
      <c r="E6" s="154" t="s">
        <v>35</v>
      </c>
      <c r="F6" s="154" t="s">
        <v>70</v>
      </c>
      <c r="G6" s="44"/>
      <c r="H6" s="37"/>
      <c r="I6" s="154" t="s">
        <v>35</v>
      </c>
      <c r="J6" s="155" t="s">
        <v>70</v>
      </c>
      <c r="K6" s="137" t="s">
        <v>29</v>
      </c>
      <c r="L6" s="138" t="s">
        <v>70</v>
      </c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48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135" t="s">
        <v>27</v>
      </c>
      <c r="D8" s="136" t="s">
        <v>70</v>
      </c>
      <c r="E8" s="137" t="s">
        <v>29</v>
      </c>
      <c r="F8" s="138" t="s">
        <v>70</v>
      </c>
      <c r="G8" s="139" t="s">
        <v>87</v>
      </c>
      <c r="H8" s="140" t="s">
        <v>70</v>
      </c>
      <c r="I8" s="141" t="s">
        <v>27</v>
      </c>
      <c r="J8" s="136" t="s">
        <v>70</v>
      </c>
      <c r="K8" s="142" t="s">
        <v>87</v>
      </c>
      <c r="L8" s="140" t="s">
        <v>70</v>
      </c>
    </row>
    <row r="9" spans="1:12" s="7" customFormat="1" ht="14.1" customHeight="1" x14ac:dyDescent="0.2">
      <c r="A9" s="21"/>
      <c r="B9" s="22" t="s">
        <v>8</v>
      </c>
      <c r="C9" s="143" t="s">
        <v>65</v>
      </c>
      <c r="D9" s="144" t="s">
        <v>70</v>
      </c>
      <c r="E9" s="137" t="s">
        <v>29</v>
      </c>
      <c r="F9" s="138" t="s">
        <v>70</v>
      </c>
      <c r="G9" s="145" t="s">
        <v>65</v>
      </c>
      <c r="H9" s="144" t="s">
        <v>70</v>
      </c>
      <c r="I9" s="146" t="s">
        <v>30</v>
      </c>
      <c r="J9" s="147" t="s">
        <v>70</v>
      </c>
      <c r="K9" s="148" t="s">
        <v>28</v>
      </c>
      <c r="L9" s="149" t="s">
        <v>70</v>
      </c>
    </row>
    <row r="10" spans="1:12" s="7" customFormat="1" ht="14.1" customHeight="1" x14ac:dyDescent="0.2">
      <c r="A10" s="21"/>
      <c r="B10" s="22" t="s">
        <v>9</v>
      </c>
      <c r="C10" s="150" t="s">
        <v>30</v>
      </c>
      <c r="D10" s="147" t="s">
        <v>70</v>
      </c>
      <c r="E10" s="151" t="s">
        <v>28</v>
      </c>
      <c r="F10" s="149" t="s">
        <v>70</v>
      </c>
      <c r="G10" s="141" t="s">
        <v>27</v>
      </c>
      <c r="H10" s="136" t="s">
        <v>70</v>
      </c>
      <c r="I10" s="152" t="s">
        <v>89</v>
      </c>
      <c r="J10" s="153" t="s">
        <v>70</v>
      </c>
      <c r="K10" s="106" t="s">
        <v>29</v>
      </c>
      <c r="L10" s="138" t="s">
        <v>70</v>
      </c>
    </row>
    <row r="11" spans="1:12" s="8" customFormat="1" ht="14.1" customHeight="1" x14ac:dyDescent="0.2">
      <c r="A11" s="21"/>
      <c r="B11" s="22" t="s">
        <v>10</v>
      </c>
      <c r="C11" s="154" t="s">
        <v>35</v>
      </c>
      <c r="D11" s="154" t="s">
        <v>70</v>
      </c>
      <c r="E11" s="154" t="s">
        <v>35</v>
      </c>
      <c r="F11" s="154" t="s">
        <v>70</v>
      </c>
      <c r="G11" s="44"/>
      <c r="H11" s="37"/>
      <c r="I11" s="154" t="s">
        <v>35</v>
      </c>
      <c r="J11" s="155" t="s">
        <v>70</v>
      </c>
      <c r="K11" s="137" t="s">
        <v>29</v>
      </c>
      <c r="L11" s="138" t="s">
        <v>70</v>
      </c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20">
        <f>D7+7</f>
        <v>44844</v>
      </c>
      <c r="E12" s="48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19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135" t="s">
        <v>27</v>
      </c>
      <c r="D13" s="136" t="s">
        <v>70</v>
      </c>
      <c r="E13" s="137" t="s">
        <v>29</v>
      </c>
      <c r="F13" s="138" t="s">
        <v>70</v>
      </c>
      <c r="G13" s="139" t="s">
        <v>87</v>
      </c>
      <c r="H13" s="140" t="s">
        <v>70</v>
      </c>
      <c r="I13" s="141" t="s">
        <v>27</v>
      </c>
      <c r="J13" s="136" t="s">
        <v>70</v>
      </c>
      <c r="K13" s="142" t="s">
        <v>87</v>
      </c>
      <c r="L13" s="140" t="s">
        <v>70</v>
      </c>
    </row>
    <row r="14" spans="1:12" s="7" customFormat="1" ht="14.1" customHeight="1" x14ac:dyDescent="0.2">
      <c r="A14" s="21"/>
      <c r="B14" s="22" t="s">
        <v>8</v>
      </c>
      <c r="C14" s="143" t="s">
        <v>65</v>
      </c>
      <c r="D14" s="144" t="s">
        <v>70</v>
      </c>
      <c r="E14" s="137" t="s">
        <v>29</v>
      </c>
      <c r="F14" s="138" t="s">
        <v>70</v>
      </c>
      <c r="G14" s="145" t="s">
        <v>65</v>
      </c>
      <c r="H14" s="144" t="s">
        <v>70</v>
      </c>
      <c r="I14" s="146" t="s">
        <v>30</v>
      </c>
      <c r="J14" s="147" t="s">
        <v>70</v>
      </c>
      <c r="K14" s="148" t="s">
        <v>28</v>
      </c>
      <c r="L14" s="149" t="s">
        <v>70</v>
      </c>
    </row>
    <row r="15" spans="1:12" s="7" customFormat="1" ht="14.1" customHeight="1" x14ac:dyDescent="0.2">
      <c r="A15" s="21"/>
      <c r="B15" s="22" t="s">
        <v>9</v>
      </c>
      <c r="C15" s="150" t="s">
        <v>30</v>
      </c>
      <c r="D15" s="147" t="s">
        <v>70</v>
      </c>
      <c r="E15" s="151" t="s">
        <v>28</v>
      </c>
      <c r="F15" s="149" t="s">
        <v>70</v>
      </c>
      <c r="G15" s="141" t="s">
        <v>27</v>
      </c>
      <c r="H15" s="136" t="s">
        <v>70</v>
      </c>
      <c r="I15" s="152" t="s">
        <v>89</v>
      </c>
      <c r="J15" s="153" t="s">
        <v>70</v>
      </c>
      <c r="K15" s="106" t="s">
        <v>29</v>
      </c>
      <c r="L15" s="138" t="s">
        <v>70</v>
      </c>
    </row>
    <row r="16" spans="1:12" s="8" customFormat="1" ht="14.1" customHeight="1" x14ac:dyDescent="0.2">
      <c r="A16" s="21"/>
      <c r="B16" s="22" t="s">
        <v>10</v>
      </c>
      <c r="C16" s="154" t="s">
        <v>35</v>
      </c>
      <c r="D16" s="154" t="s">
        <v>70</v>
      </c>
      <c r="E16" s="154" t="s">
        <v>35</v>
      </c>
      <c r="F16" s="154" t="s">
        <v>70</v>
      </c>
      <c r="G16" s="152" t="s">
        <v>89</v>
      </c>
      <c r="H16" s="153" t="s">
        <v>70</v>
      </c>
      <c r="I16" s="75"/>
      <c r="J16" s="37"/>
      <c r="K16" s="137" t="s">
        <v>29</v>
      </c>
      <c r="L16" s="138" t="s">
        <v>70</v>
      </c>
    </row>
    <row r="17" spans="1:12" s="3" customFormat="1" ht="14.1" customHeight="1" x14ac:dyDescent="0.2">
      <c r="A17" s="17">
        <v>4</v>
      </c>
      <c r="B17" s="18" t="s">
        <v>2</v>
      </c>
      <c r="C17" s="19" t="s">
        <v>3</v>
      </c>
      <c r="D17" s="20">
        <f>D12+7</f>
        <v>44851</v>
      </c>
      <c r="E17" s="48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19" t="s">
        <v>6</v>
      </c>
      <c r="L17" s="20">
        <f>J17+1</f>
        <v>44855</v>
      </c>
    </row>
    <row r="18" spans="1:12" s="7" customFormat="1" ht="14.1" customHeight="1" x14ac:dyDescent="0.2">
      <c r="A18" s="21"/>
      <c r="B18" s="22" t="s">
        <v>7</v>
      </c>
      <c r="C18" s="135" t="s">
        <v>27</v>
      </c>
      <c r="D18" s="136" t="s">
        <v>70</v>
      </c>
      <c r="E18" s="137" t="s">
        <v>29</v>
      </c>
      <c r="F18" s="138" t="s">
        <v>70</v>
      </c>
      <c r="G18" s="139" t="s">
        <v>87</v>
      </c>
      <c r="H18" s="140" t="s">
        <v>70</v>
      </c>
      <c r="I18" s="141" t="s">
        <v>27</v>
      </c>
      <c r="J18" s="136" t="s">
        <v>70</v>
      </c>
      <c r="K18" s="142" t="s">
        <v>87</v>
      </c>
      <c r="L18" s="140" t="s">
        <v>70</v>
      </c>
    </row>
    <row r="19" spans="1:12" s="7" customFormat="1" ht="14.1" customHeight="1" x14ac:dyDescent="0.2">
      <c r="A19" s="21"/>
      <c r="B19" s="22" t="s">
        <v>8</v>
      </c>
      <c r="C19" s="143" t="s">
        <v>65</v>
      </c>
      <c r="D19" s="144" t="s">
        <v>70</v>
      </c>
      <c r="E19" s="137" t="s">
        <v>29</v>
      </c>
      <c r="F19" s="138" t="s">
        <v>70</v>
      </c>
      <c r="G19" s="145" t="s">
        <v>65</v>
      </c>
      <c r="H19" s="144" t="s">
        <v>70</v>
      </c>
      <c r="I19" s="146" t="s">
        <v>30</v>
      </c>
      <c r="J19" s="147" t="s">
        <v>70</v>
      </c>
      <c r="K19" s="148" t="s">
        <v>28</v>
      </c>
      <c r="L19" s="149" t="s">
        <v>70</v>
      </c>
    </row>
    <row r="20" spans="1:12" s="7" customFormat="1" ht="14.1" customHeight="1" x14ac:dyDescent="0.2">
      <c r="A20" s="21"/>
      <c r="B20" s="22" t="s">
        <v>9</v>
      </c>
      <c r="C20" s="150" t="s">
        <v>30</v>
      </c>
      <c r="D20" s="147" t="s">
        <v>70</v>
      </c>
      <c r="E20" s="151" t="s">
        <v>28</v>
      </c>
      <c r="F20" s="149" t="s">
        <v>70</v>
      </c>
      <c r="G20" s="141" t="s">
        <v>27</v>
      </c>
      <c r="H20" s="136" t="s">
        <v>70</v>
      </c>
      <c r="I20" s="152" t="s">
        <v>89</v>
      </c>
      <c r="J20" s="153" t="s">
        <v>70</v>
      </c>
      <c r="K20" s="106" t="s">
        <v>29</v>
      </c>
      <c r="L20" s="138" t="s">
        <v>70</v>
      </c>
    </row>
    <row r="21" spans="1:12" s="8" customFormat="1" ht="14.1" customHeight="1" x14ac:dyDescent="0.2">
      <c r="A21" s="21"/>
      <c r="B21" s="22" t="s">
        <v>10</v>
      </c>
      <c r="C21" s="44"/>
      <c r="D21" s="37"/>
      <c r="E21" s="156" t="s">
        <v>90</v>
      </c>
      <c r="F21" s="157" t="s">
        <v>94</v>
      </c>
      <c r="G21" s="152" t="s">
        <v>89</v>
      </c>
      <c r="H21" s="153" t="s">
        <v>70</v>
      </c>
      <c r="I21" s="75"/>
      <c r="J21" s="37"/>
      <c r="K21" s="137" t="s">
        <v>29</v>
      </c>
      <c r="L21" s="138" t="s">
        <v>70</v>
      </c>
    </row>
    <row r="22" spans="1:12" s="3" customFormat="1" ht="14.1" customHeight="1" x14ac:dyDescent="0.2">
      <c r="A22" s="17">
        <v>5</v>
      </c>
      <c r="B22" s="18" t="s">
        <v>2</v>
      </c>
      <c r="C22" s="19" t="s">
        <v>3</v>
      </c>
      <c r="D22" s="20">
        <f>D17+7</f>
        <v>44858</v>
      </c>
      <c r="E22" s="48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19" t="s">
        <v>6</v>
      </c>
      <c r="L22" s="20">
        <f>J22+1</f>
        <v>44862</v>
      </c>
    </row>
    <row r="23" spans="1:12" s="7" customFormat="1" ht="14.1" customHeight="1" x14ac:dyDescent="0.2">
      <c r="A23" s="21"/>
      <c r="B23" s="22" t="s">
        <v>7</v>
      </c>
      <c r="C23" s="135" t="s">
        <v>27</v>
      </c>
      <c r="D23" s="136" t="s">
        <v>70</v>
      </c>
      <c r="E23" s="137" t="s">
        <v>29</v>
      </c>
      <c r="F23" s="138" t="s">
        <v>70</v>
      </c>
      <c r="G23" s="139" t="s">
        <v>87</v>
      </c>
      <c r="H23" s="140" t="s">
        <v>70</v>
      </c>
      <c r="I23" s="141" t="s">
        <v>27</v>
      </c>
      <c r="J23" s="136" t="s">
        <v>70</v>
      </c>
      <c r="K23" s="51" t="s">
        <v>17</v>
      </c>
      <c r="L23" s="52"/>
    </row>
    <row r="24" spans="1:12" s="7" customFormat="1" ht="14.1" customHeight="1" x14ac:dyDescent="0.2">
      <c r="A24" s="21"/>
      <c r="B24" s="22" t="s">
        <v>8</v>
      </c>
      <c r="C24" s="143" t="s">
        <v>65</v>
      </c>
      <c r="D24" s="144" t="s">
        <v>70</v>
      </c>
      <c r="E24" s="137" t="s">
        <v>29</v>
      </c>
      <c r="F24" s="138" t="s">
        <v>70</v>
      </c>
      <c r="G24" s="145" t="s">
        <v>65</v>
      </c>
      <c r="H24" s="144" t="s">
        <v>70</v>
      </c>
      <c r="I24" s="146" t="s">
        <v>30</v>
      </c>
      <c r="J24" s="147" t="s">
        <v>70</v>
      </c>
      <c r="K24" s="53" t="s">
        <v>17</v>
      </c>
      <c r="L24" s="52"/>
    </row>
    <row r="25" spans="1:12" s="7" customFormat="1" ht="14.1" customHeight="1" x14ac:dyDescent="0.2">
      <c r="A25" s="21"/>
      <c r="B25" s="22" t="s">
        <v>9</v>
      </c>
      <c r="C25" s="150" t="s">
        <v>30</v>
      </c>
      <c r="D25" s="147" t="s">
        <v>70</v>
      </c>
      <c r="E25" s="151" t="s">
        <v>28</v>
      </c>
      <c r="F25" s="149" t="s">
        <v>70</v>
      </c>
      <c r="G25" s="141" t="s">
        <v>27</v>
      </c>
      <c r="H25" s="136" t="s">
        <v>70</v>
      </c>
      <c r="I25" s="152" t="s">
        <v>89</v>
      </c>
      <c r="J25" s="153" t="s">
        <v>70</v>
      </c>
      <c r="K25" s="53" t="s">
        <v>17</v>
      </c>
      <c r="L25" s="54"/>
    </row>
    <row r="26" spans="1:12" s="8" customFormat="1" ht="14.1" customHeight="1" x14ac:dyDescent="0.2">
      <c r="A26" s="21"/>
      <c r="B26" s="22" t="s">
        <v>10</v>
      </c>
      <c r="C26" s="158" t="s">
        <v>61</v>
      </c>
      <c r="D26" s="159" t="s">
        <v>76</v>
      </c>
      <c r="E26" s="156" t="s">
        <v>90</v>
      </c>
      <c r="F26" s="157" t="s">
        <v>94</v>
      </c>
      <c r="G26" s="44"/>
      <c r="H26" s="37"/>
      <c r="I26" s="75"/>
      <c r="J26" s="37"/>
      <c r="K26" s="53" t="s">
        <v>17</v>
      </c>
      <c r="L26" s="52"/>
    </row>
    <row r="27" spans="1:12" s="3" customFormat="1" ht="14.1" customHeight="1" x14ac:dyDescent="0.2">
      <c r="A27" s="17">
        <v>6</v>
      </c>
      <c r="B27" s="18" t="s">
        <v>2</v>
      </c>
      <c r="C27" s="19" t="s">
        <v>3</v>
      </c>
      <c r="D27" s="20">
        <f>D22+7</f>
        <v>44865</v>
      </c>
      <c r="E27" s="48" t="s">
        <v>12</v>
      </c>
      <c r="F27" s="20">
        <f>D27+1</f>
        <v>44866</v>
      </c>
      <c r="G27" s="19" t="s">
        <v>4</v>
      </c>
      <c r="H27" s="20">
        <f>F27+1</f>
        <v>44867</v>
      </c>
      <c r="I27" s="19" t="s">
        <v>16</v>
      </c>
      <c r="J27" s="20">
        <f>H27+1</f>
        <v>44868</v>
      </c>
      <c r="K27" s="19" t="s">
        <v>6</v>
      </c>
      <c r="L27" s="20">
        <f>J27+1</f>
        <v>44869</v>
      </c>
    </row>
    <row r="28" spans="1:12" s="7" customFormat="1" ht="14.1" customHeight="1" x14ac:dyDescent="0.2">
      <c r="A28" s="21"/>
      <c r="B28" s="22" t="s">
        <v>7</v>
      </c>
      <c r="C28" s="135" t="s">
        <v>27</v>
      </c>
      <c r="D28" s="136" t="s">
        <v>70</v>
      </c>
      <c r="E28" s="137" t="s">
        <v>29</v>
      </c>
      <c r="F28" s="138" t="s">
        <v>70</v>
      </c>
      <c r="G28" s="139" t="s">
        <v>87</v>
      </c>
      <c r="H28" s="140" t="s">
        <v>70</v>
      </c>
      <c r="I28" s="141" t="s">
        <v>27</v>
      </c>
      <c r="J28" s="136" t="s">
        <v>70</v>
      </c>
      <c r="K28" s="142" t="s">
        <v>87</v>
      </c>
      <c r="L28" s="140" t="s">
        <v>70</v>
      </c>
    </row>
    <row r="29" spans="1:12" s="7" customFormat="1" ht="14.1" customHeight="1" x14ac:dyDescent="0.2">
      <c r="A29" s="21"/>
      <c r="B29" s="22" t="s">
        <v>8</v>
      </c>
      <c r="C29" s="143" t="s">
        <v>65</v>
      </c>
      <c r="D29" s="144" t="s">
        <v>70</v>
      </c>
      <c r="E29" s="137" t="s">
        <v>29</v>
      </c>
      <c r="F29" s="138" t="s">
        <v>70</v>
      </c>
      <c r="G29" s="145" t="s">
        <v>65</v>
      </c>
      <c r="H29" s="144" t="s">
        <v>70</v>
      </c>
      <c r="I29" s="146" t="s">
        <v>30</v>
      </c>
      <c r="J29" s="147" t="s">
        <v>70</v>
      </c>
      <c r="K29" s="148" t="s">
        <v>28</v>
      </c>
      <c r="L29" s="149" t="s">
        <v>70</v>
      </c>
    </row>
    <row r="30" spans="1:12" s="7" customFormat="1" ht="14.1" customHeight="1" x14ac:dyDescent="0.2">
      <c r="A30" s="21"/>
      <c r="B30" s="22" t="s">
        <v>9</v>
      </c>
      <c r="C30" s="150" t="s">
        <v>30</v>
      </c>
      <c r="D30" s="147" t="s">
        <v>70</v>
      </c>
      <c r="E30" s="151" t="s">
        <v>28</v>
      </c>
      <c r="F30" s="149" t="s">
        <v>70</v>
      </c>
      <c r="G30" s="145" t="s">
        <v>65</v>
      </c>
      <c r="H30" s="144" t="s">
        <v>70</v>
      </c>
      <c r="I30" s="152" t="s">
        <v>89</v>
      </c>
      <c r="J30" s="153" t="s">
        <v>70</v>
      </c>
      <c r="K30" s="106" t="s">
        <v>29</v>
      </c>
      <c r="L30" s="138" t="s">
        <v>70</v>
      </c>
    </row>
    <row r="31" spans="1:12" s="8" customFormat="1" ht="14.1" customHeight="1" x14ac:dyDescent="0.2">
      <c r="A31" s="21"/>
      <c r="B31" s="22" t="s">
        <v>10</v>
      </c>
      <c r="C31" s="158" t="s">
        <v>61</v>
      </c>
      <c r="D31" s="159" t="s">
        <v>76</v>
      </c>
      <c r="E31" s="156" t="s">
        <v>90</v>
      </c>
      <c r="F31" s="157" t="s">
        <v>94</v>
      </c>
      <c r="G31" s="75"/>
      <c r="H31" s="37"/>
      <c r="I31" s="75"/>
      <c r="J31" s="37"/>
      <c r="K31" s="137" t="s">
        <v>29</v>
      </c>
      <c r="L31" s="138" t="s">
        <v>70</v>
      </c>
    </row>
    <row r="32" spans="1:12" s="3" customFormat="1" ht="14.1" customHeight="1" x14ac:dyDescent="0.2">
      <c r="A32" s="17">
        <v>7</v>
      </c>
      <c r="B32" s="18" t="s">
        <v>2</v>
      </c>
      <c r="C32" s="19" t="s">
        <v>3</v>
      </c>
      <c r="D32" s="20">
        <f>D27+7</f>
        <v>44872</v>
      </c>
      <c r="E32" s="48" t="s">
        <v>12</v>
      </c>
      <c r="F32" s="20">
        <f>D32+1</f>
        <v>44873</v>
      </c>
      <c r="G32" s="19" t="s">
        <v>4</v>
      </c>
      <c r="H32" s="20">
        <f>F32+1</f>
        <v>44874</v>
      </c>
      <c r="I32" s="19" t="s">
        <v>16</v>
      </c>
      <c r="J32" s="20">
        <f>H32+1</f>
        <v>44875</v>
      </c>
      <c r="K32" s="19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135" t="s">
        <v>27</v>
      </c>
      <c r="D33" s="136" t="s">
        <v>70</v>
      </c>
      <c r="E33" s="137" t="s">
        <v>29</v>
      </c>
      <c r="F33" s="138" t="s">
        <v>70</v>
      </c>
      <c r="G33" s="139" t="s">
        <v>87</v>
      </c>
      <c r="H33" s="140" t="s">
        <v>70</v>
      </c>
      <c r="I33" s="141" t="s">
        <v>27</v>
      </c>
      <c r="J33" s="136" t="s">
        <v>70</v>
      </c>
      <c r="K33" s="51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143" t="s">
        <v>65</v>
      </c>
      <c r="D34" s="144" t="s">
        <v>70</v>
      </c>
      <c r="E34" s="137" t="s">
        <v>29</v>
      </c>
      <c r="F34" s="138" t="s">
        <v>70</v>
      </c>
      <c r="G34" s="145" t="s">
        <v>65</v>
      </c>
      <c r="H34" s="144" t="s">
        <v>70</v>
      </c>
      <c r="I34" s="150" t="s">
        <v>30</v>
      </c>
      <c r="J34" s="147" t="s">
        <v>70</v>
      </c>
      <c r="K34" s="53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150" t="s">
        <v>30</v>
      </c>
      <c r="D35" s="147" t="s">
        <v>70</v>
      </c>
      <c r="E35" s="151" t="s">
        <v>28</v>
      </c>
      <c r="F35" s="149" t="s">
        <v>70</v>
      </c>
      <c r="G35" s="145" t="s">
        <v>65</v>
      </c>
      <c r="H35" s="144" t="s">
        <v>70</v>
      </c>
      <c r="I35" s="152" t="s">
        <v>89</v>
      </c>
      <c r="J35" s="153" t="s">
        <v>70</v>
      </c>
      <c r="K35" s="53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158" t="s">
        <v>61</v>
      </c>
      <c r="D36" s="159" t="s">
        <v>76</v>
      </c>
      <c r="E36" s="156" t="s">
        <v>90</v>
      </c>
      <c r="F36" s="157" t="s">
        <v>94</v>
      </c>
      <c r="G36" s="75"/>
      <c r="H36" s="37"/>
      <c r="I36" s="75"/>
      <c r="J36" s="37"/>
      <c r="K36" s="53" t="s">
        <v>17</v>
      </c>
      <c r="L36" s="52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20">
        <f>D32+7</f>
        <v>44879</v>
      </c>
      <c r="E37" s="48" t="s">
        <v>12</v>
      </c>
      <c r="F37" s="20">
        <f>D37+1</f>
        <v>44880</v>
      </c>
      <c r="G37" s="19" t="s">
        <v>4</v>
      </c>
      <c r="H37" s="20">
        <f>F37+1</f>
        <v>44881</v>
      </c>
      <c r="I37" s="19" t="s">
        <v>16</v>
      </c>
      <c r="J37" s="20">
        <f>H37+1</f>
        <v>44882</v>
      </c>
      <c r="K37" s="19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135" t="s">
        <v>27</v>
      </c>
      <c r="D38" s="136" t="s">
        <v>70</v>
      </c>
      <c r="E38" s="137" t="s">
        <v>29</v>
      </c>
      <c r="F38" s="138" t="s">
        <v>70</v>
      </c>
      <c r="G38" s="139" t="s">
        <v>87</v>
      </c>
      <c r="H38" s="140" t="s">
        <v>70</v>
      </c>
      <c r="I38" s="51" t="s">
        <v>17</v>
      </c>
      <c r="J38" s="52"/>
      <c r="K38" s="142" t="s">
        <v>87</v>
      </c>
      <c r="L38" s="140" t="s">
        <v>70</v>
      </c>
    </row>
    <row r="39" spans="1:12" s="7" customFormat="1" ht="14.1" customHeight="1" x14ac:dyDescent="0.2">
      <c r="A39" s="21"/>
      <c r="B39" s="22" t="s">
        <v>8</v>
      </c>
      <c r="C39" s="143" t="s">
        <v>65</v>
      </c>
      <c r="D39" s="144" t="s">
        <v>70</v>
      </c>
      <c r="E39" s="137" t="s">
        <v>29</v>
      </c>
      <c r="F39" s="138" t="s">
        <v>70</v>
      </c>
      <c r="G39" s="143" t="s">
        <v>65</v>
      </c>
      <c r="H39" s="144" t="s">
        <v>70</v>
      </c>
      <c r="I39" s="53" t="s">
        <v>17</v>
      </c>
      <c r="J39" s="52"/>
      <c r="K39" s="148" t="s">
        <v>28</v>
      </c>
      <c r="L39" s="149" t="s">
        <v>70</v>
      </c>
    </row>
    <row r="40" spans="1:12" s="7" customFormat="1" ht="14.1" customHeight="1" x14ac:dyDescent="0.2">
      <c r="A40" s="21"/>
      <c r="B40" s="22" t="s">
        <v>9</v>
      </c>
      <c r="C40" s="143" t="s">
        <v>65</v>
      </c>
      <c r="D40" s="144" t="s">
        <v>70</v>
      </c>
      <c r="E40" s="151" t="s">
        <v>28</v>
      </c>
      <c r="F40" s="149" t="s">
        <v>70</v>
      </c>
      <c r="G40" s="145" t="s">
        <v>65</v>
      </c>
      <c r="H40" s="144" t="s">
        <v>70</v>
      </c>
      <c r="I40" s="53" t="s">
        <v>17</v>
      </c>
      <c r="J40" s="54"/>
      <c r="K40" s="106" t="s">
        <v>29</v>
      </c>
      <c r="L40" s="138" t="s">
        <v>70</v>
      </c>
    </row>
    <row r="41" spans="1:12" s="8" customFormat="1" ht="14.1" customHeight="1" x14ac:dyDescent="0.2">
      <c r="A41" s="21"/>
      <c r="B41" s="22" t="s">
        <v>10</v>
      </c>
      <c r="C41" s="158" t="s">
        <v>61</v>
      </c>
      <c r="D41" s="159" t="s">
        <v>76</v>
      </c>
      <c r="E41" s="156" t="s">
        <v>90</v>
      </c>
      <c r="F41" s="157" t="s">
        <v>94</v>
      </c>
      <c r="G41" s="75"/>
      <c r="H41" s="37"/>
      <c r="I41" s="53" t="s">
        <v>17</v>
      </c>
      <c r="J41" s="52"/>
      <c r="K41" s="137" t="s">
        <v>29</v>
      </c>
      <c r="L41" s="138" t="s">
        <v>70</v>
      </c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20">
        <f>D37+7</f>
        <v>44886</v>
      </c>
      <c r="E42" s="160" t="s">
        <v>12</v>
      </c>
      <c r="F42" s="161">
        <f>D42+1</f>
        <v>44887</v>
      </c>
      <c r="G42" s="19" t="s">
        <v>4</v>
      </c>
      <c r="H42" s="20">
        <f>F42+1</f>
        <v>44888</v>
      </c>
      <c r="I42" s="19" t="s">
        <v>16</v>
      </c>
      <c r="J42" s="20">
        <f>H42+1</f>
        <v>44889</v>
      </c>
      <c r="K42" s="19" t="s">
        <v>6</v>
      </c>
      <c r="L42" s="20">
        <f>J42+1</f>
        <v>44890</v>
      </c>
    </row>
    <row r="43" spans="1:12" s="7" customFormat="1" ht="14.1" customHeight="1" x14ac:dyDescent="0.2">
      <c r="A43" s="21"/>
      <c r="B43" s="22" t="s">
        <v>7</v>
      </c>
      <c r="C43" s="135" t="s">
        <v>27</v>
      </c>
      <c r="D43" s="141" t="s">
        <v>70</v>
      </c>
      <c r="E43" s="162" t="s">
        <v>29</v>
      </c>
      <c r="F43" s="163" t="s">
        <v>70</v>
      </c>
      <c r="G43" s="139" t="s">
        <v>87</v>
      </c>
      <c r="H43" s="140" t="s">
        <v>70</v>
      </c>
      <c r="I43" s="141" t="s">
        <v>27</v>
      </c>
      <c r="J43" s="136" t="s">
        <v>70</v>
      </c>
      <c r="K43" s="142" t="s">
        <v>87</v>
      </c>
      <c r="L43" s="140" t="s">
        <v>70</v>
      </c>
    </row>
    <row r="44" spans="1:12" s="7" customFormat="1" ht="14.1" customHeight="1" x14ac:dyDescent="0.2">
      <c r="A44" s="21"/>
      <c r="B44" s="22" t="s">
        <v>8</v>
      </c>
      <c r="C44" s="143" t="s">
        <v>65</v>
      </c>
      <c r="D44" s="144" t="s">
        <v>70</v>
      </c>
      <c r="E44" s="137" t="s">
        <v>29</v>
      </c>
      <c r="F44" s="138" t="s">
        <v>70</v>
      </c>
      <c r="G44" s="143" t="s">
        <v>65</v>
      </c>
      <c r="H44" s="144" t="s">
        <v>70</v>
      </c>
      <c r="I44" s="150" t="s">
        <v>30</v>
      </c>
      <c r="J44" s="147" t="s">
        <v>70</v>
      </c>
      <c r="K44" s="148" t="s">
        <v>28</v>
      </c>
      <c r="L44" s="149" t="s">
        <v>70</v>
      </c>
    </row>
    <row r="45" spans="1:12" s="7" customFormat="1" ht="14.1" customHeight="1" x14ac:dyDescent="0.2">
      <c r="A45" s="21"/>
      <c r="B45" s="22" t="s">
        <v>9</v>
      </c>
      <c r="C45" s="143" t="s">
        <v>65</v>
      </c>
      <c r="D45" s="144" t="s">
        <v>70</v>
      </c>
      <c r="E45" s="151" t="s">
        <v>28</v>
      </c>
      <c r="F45" s="149" t="s">
        <v>70</v>
      </c>
      <c r="G45" s="145" t="s">
        <v>65</v>
      </c>
      <c r="H45" s="144" t="s">
        <v>70</v>
      </c>
      <c r="I45" s="152" t="s">
        <v>89</v>
      </c>
      <c r="J45" s="153" t="s">
        <v>70</v>
      </c>
      <c r="K45" s="106" t="s">
        <v>29</v>
      </c>
      <c r="L45" s="138" t="s">
        <v>70</v>
      </c>
    </row>
    <row r="46" spans="1:12" s="8" customFormat="1" ht="14.1" customHeight="1" x14ac:dyDescent="0.2">
      <c r="A46" s="21"/>
      <c r="B46" s="22" t="s">
        <v>10</v>
      </c>
      <c r="C46" s="158" t="s">
        <v>61</v>
      </c>
      <c r="D46" s="159" t="s">
        <v>76</v>
      </c>
      <c r="E46" s="156" t="s">
        <v>90</v>
      </c>
      <c r="F46" s="157" t="s">
        <v>94</v>
      </c>
      <c r="G46" s="75"/>
      <c r="H46" s="37"/>
      <c r="I46" s="75"/>
      <c r="J46" s="37"/>
      <c r="K46" s="137" t="s">
        <v>29</v>
      </c>
      <c r="L46" s="138" t="s">
        <v>70</v>
      </c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47">
        <f>D42+7</f>
        <v>44893</v>
      </c>
      <c r="E47" s="48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0">
        <f>H47+1</f>
        <v>44896</v>
      </c>
      <c r="K47" s="19" t="s">
        <v>6</v>
      </c>
      <c r="L47" s="20">
        <f>J47+1</f>
        <v>44897</v>
      </c>
    </row>
    <row r="48" spans="1:12" s="7" customFormat="1" ht="14.1" customHeight="1" x14ac:dyDescent="0.2">
      <c r="A48" s="21"/>
      <c r="B48" s="22" t="s">
        <v>7</v>
      </c>
      <c r="C48" s="135" t="s">
        <v>27</v>
      </c>
      <c r="D48" s="136" t="s">
        <v>70</v>
      </c>
      <c r="E48" s="137" t="s">
        <v>29</v>
      </c>
      <c r="F48" s="138" t="s">
        <v>70</v>
      </c>
      <c r="G48" s="139" t="s">
        <v>87</v>
      </c>
      <c r="H48" s="140" t="s">
        <v>70</v>
      </c>
      <c r="I48" s="141" t="s">
        <v>27</v>
      </c>
      <c r="J48" s="136" t="s">
        <v>70</v>
      </c>
      <c r="K48" s="142" t="s">
        <v>87</v>
      </c>
      <c r="L48" s="140" t="s">
        <v>70</v>
      </c>
    </row>
    <row r="49" spans="1:12" s="7" customFormat="1" ht="14.1" customHeight="1" x14ac:dyDescent="0.2">
      <c r="A49" s="21"/>
      <c r="B49" s="22" t="s">
        <v>8</v>
      </c>
      <c r="C49" s="143" t="s">
        <v>65</v>
      </c>
      <c r="D49" s="144" t="s">
        <v>70</v>
      </c>
      <c r="E49" s="137" t="s">
        <v>29</v>
      </c>
      <c r="F49" s="138" t="s">
        <v>70</v>
      </c>
      <c r="G49" s="143" t="s">
        <v>92</v>
      </c>
      <c r="H49" s="144" t="s">
        <v>70</v>
      </c>
      <c r="I49" s="143" t="s">
        <v>92</v>
      </c>
      <c r="J49" s="144" t="s">
        <v>70</v>
      </c>
      <c r="K49" s="148" t="s">
        <v>28</v>
      </c>
      <c r="L49" s="149" t="s">
        <v>70</v>
      </c>
    </row>
    <row r="50" spans="1:12" s="7" customFormat="1" ht="14.1" customHeight="1" x14ac:dyDescent="0.2">
      <c r="A50" s="21"/>
      <c r="B50" s="22" t="s">
        <v>9</v>
      </c>
      <c r="C50" s="143" t="s">
        <v>92</v>
      </c>
      <c r="D50" s="144" t="s">
        <v>70</v>
      </c>
      <c r="E50" s="151" t="s">
        <v>28</v>
      </c>
      <c r="F50" s="149" t="s">
        <v>70</v>
      </c>
      <c r="G50" s="151" t="s">
        <v>28</v>
      </c>
      <c r="H50" s="149" t="s">
        <v>70</v>
      </c>
      <c r="I50" s="152" t="s">
        <v>89</v>
      </c>
      <c r="J50" s="153" t="s">
        <v>70</v>
      </c>
      <c r="K50" s="106" t="s">
        <v>29</v>
      </c>
      <c r="L50" s="138" t="s">
        <v>70</v>
      </c>
    </row>
    <row r="51" spans="1:12" s="8" customFormat="1" ht="14.1" customHeight="1" x14ac:dyDescent="0.2">
      <c r="A51" s="21"/>
      <c r="B51" s="22" t="s">
        <v>10</v>
      </c>
      <c r="C51" s="158" t="s">
        <v>61</v>
      </c>
      <c r="D51" s="159" t="s">
        <v>76</v>
      </c>
      <c r="E51" s="156" t="s">
        <v>90</v>
      </c>
      <c r="F51" s="157" t="s">
        <v>94</v>
      </c>
      <c r="G51" s="75"/>
      <c r="H51" s="37"/>
      <c r="I51" s="46"/>
      <c r="J51" s="58"/>
      <c r="K51" s="137" t="s">
        <v>29</v>
      </c>
      <c r="L51" s="138" t="s">
        <v>70</v>
      </c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47">
        <f>D47+7</f>
        <v>44900</v>
      </c>
      <c r="E52" s="48" t="s">
        <v>12</v>
      </c>
      <c r="F52" s="20">
        <f>D52+1</f>
        <v>44901</v>
      </c>
      <c r="G52" s="19" t="s">
        <v>4</v>
      </c>
      <c r="H52" s="47">
        <f>F52+1</f>
        <v>44902</v>
      </c>
      <c r="I52" s="48" t="s">
        <v>16</v>
      </c>
      <c r="J52" s="20">
        <f>H52+1</f>
        <v>44903</v>
      </c>
      <c r="K52" s="19" t="s">
        <v>6</v>
      </c>
      <c r="L52" s="20">
        <f>J52+1</f>
        <v>44904</v>
      </c>
    </row>
    <row r="53" spans="1:12" s="7" customFormat="1" ht="14.1" customHeight="1" x14ac:dyDescent="0.2">
      <c r="A53" s="21"/>
      <c r="B53" s="22" t="s">
        <v>7</v>
      </c>
      <c r="C53" s="135" t="s">
        <v>27</v>
      </c>
      <c r="D53" s="136" t="s">
        <v>70</v>
      </c>
      <c r="E53" s="137" t="s">
        <v>29</v>
      </c>
      <c r="F53" s="138" t="s">
        <v>70</v>
      </c>
      <c r="G53" s="139" t="s">
        <v>87</v>
      </c>
      <c r="H53" s="140" t="s">
        <v>70</v>
      </c>
      <c r="I53" s="141" t="s">
        <v>27</v>
      </c>
      <c r="J53" s="136" t="s">
        <v>70</v>
      </c>
      <c r="K53" s="142" t="s">
        <v>87</v>
      </c>
      <c r="L53" s="140" t="s">
        <v>70</v>
      </c>
    </row>
    <row r="54" spans="1:12" s="7" customFormat="1" ht="14.1" customHeight="1" x14ac:dyDescent="0.2">
      <c r="A54" s="21"/>
      <c r="B54" s="22" t="s">
        <v>8</v>
      </c>
      <c r="C54" s="143" t="s">
        <v>92</v>
      </c>
      <c r="D54" s="144" t="s">
        <v>70</v>
      </c>
      <c r="E54" s="137" t="s">
        <v>29</v>
      </c>
      <c r="F54" s="138" t="s">
        <v>70</v>
      </c>
      <c r="G54" s="143" t="s">
        <v>92</v>
      </c>
      <c r="H54" s="144" t="s">
        <v>70</v>
      </c>
      <c r="I54" s="143" t="s">
        <v>92</v>
      </c>
      <c r="J54" s="144" t="s">
        <v>70</v>
      </c>
      <c r="K54" s="148" t="s">
        <v>28</v>
      </c>
      <c r="L54" s="149" t="s">
        <v>70</v>
      </c>
    </row>
    <row r="55" spans="1:12" s="7" customFormat="1" ht="14.1" customHeight="1" x14ac:dyDescent="0.2">
      <c r="A55" s="21"/>
      <c r="B55" s="22" t="s">
        <v>9</v>
      </c>
      <c r="C55" s="143" t="s">
        <v>92</v>
      </c>
      <c r="D55" s="144" t="s">
        <v>70</v>
      </c>
      <c r="E55" s="151" t="s">
        <v>28</v>
      </c>
      <c r="F55" s="149" t="s">
        <v>70</v>
      </c>
      <c r="G55" s="151" t="s">
        <v>28</v>
      </c>
      <c r="H55" s="149" t="s">
        <v>70</v>
      </c>
      <c r="I55" s="152" t="s">
        <v>89</v>
      </c>
      <c r="J55" s="153" t="s">
        <v>70</v>
      </c>
      <c r="K55" s="106" t="s">
        <v>29</v>
      </c>
      <c r="L55" s="138" t="s">
        <v>70</v>
      </c>
    </row>
    <row r="56" spans="1:12" s="8" customFormat="1" ht="14.1" customHeight="1" x14ac:dyDescent="0.2">
      <c r="A56" s="63"/>
      <c r="B56" s="64" t="s">
        <v>10</v>
      </c>
      <c r="C56" s="158" t="s">
        <v>61</v>
      </c>
      <c r="D56" s="159" t="s">
        <v>77</v>
      </c>
      <c r="E56" s="156" t="s">
        <v>90</v>
      </c>
      <c r="F56" s="157" t="s">
        <v>94</v>
      </c>
      <c r="G56" s="75"/>
      <c r="H56" s="37"/>
      <c r="I56" s="46"/>
      <c r="J56" s="58"/>
      <c r="K56" s="137" t="s">
        <v>29</v>
      </c>
      <c r="L56" s="138" t="s">
        <v>70</v>
      </c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47">
        <f>D52+7</f>
        <v>44907</v>
      </c>
      <c r="E57" s="48" t="s">
        <v>12</v>
      </c>
      <c r="F57" s="20">
        <f>D57+1</f>
        <v>44908</v>
      </c>
      <c r="G57" s="19" t="s">
        <v>4</v>
      </c>
      <c r="H57" s="47">
        <f>F57+1</f>
        <v>44909</v>
      </c>
      <c r="I57" s="48" t="s">
        <v>16</v>
      </c>
      <c r="J57" s="20">
        <f>H57+1</f>
        <v>44910</v>
      </c>
      <c r="K57" s="19" t="s">
        <v>6</v>
      </c>
      <c r="L57" s="20">
        <f>J57+1</f>
        <v>44911</v>
      </c>
    </row>
    <row r="58" spans="1:12" s="7" customFormat="1" ht="14.1" customHeight="1" x14ac:dyDescent="0.2">
      <c r="A58" s="21"/>
      <c r="B58" s="22" t="s">
        <v>7</v>
      </c>
      <c r="C58" s="135" t="s">
        <v>27</v>
      </c>
      <c r="D58" s="141" t="s">
        <v>70</v>
      </c>
      <c r="E58" s="137" t="s">
        <v>29</v>
      </c>
      <c r="F58" s="138" t="s">
        <v>70</v>
      </c>
      <c r="G58" s="139" t="s">
        <v>87</v>
      </c>
      <c r="H58" s="139" t="s">
        <v>70</v>
      </c>
      <c r="I58" s="135" t="s">
        <v>27</v>
      </c>
      <c r="J58" s="136" t="s">
        <v>70</v>
      </c>
      <c r="K58" s="142" t="s">
        <v>87</v>
      </c>
      <c r="L58" s="140" t="s">
        <v>70</v>
      </c>
    </row>
    <row r="59" spans="1:12" s="7" customFormat="1" ht="14.1" customHeight="1" x14ac:dyDescent="0.2">
      <c r="A59" s="21"/>
      <c r="B59" s="22" t="s">
        <v>8</v>
      </c>
      <c r="C59" s="143" t="s">
        <v>92</v>
      </c>
      <c r="D59" s="144" t="s">
        <v>70</v>
      </c>
      <c r="E59" s="137" t="s">
        <v>29</v>
      </c>
      <c r="F59" s="138" t="s">
        <v>70</v>
      </c>
      <c r="G59" s="143" t="s">
        <v>92</v>
      </c>
      <c r="H59" s="164" t="s">
        <v>70</v>
      </c>
      <c r="I59" s="122"/>
      <c r="J59" s="58"/>
      <c r="K59" s="148" t="s">
        <v>28</v>
      </c>
      <c r="L59" s="149" t="s">
        <v>70</v>
      </c>
    </row>
    <row r="60" spans="1:12" s="7" customFormat="1" ht="14.1" customHeight="1" x14ac:dyDescent="0.2">
      <c r="A60" s="21"/>
      <c r="B60" s="22" t="s">
        <v>9</v>
      </c>
      <c r="C60" s="143" t="s">
        <v>92</v>
      </c>
      <c r="D60" s="144" t="s">
        <v>70</v>
      </c>
      <c r="E60" s="151" t="s">
        <v>28</v>
      </c>
      <c r="F60" s="149" t="s">
        <v>70</v>
      </c>
      <c r="G60" s="143" t="s">
        <v>92</v>
      </c>
      <c r="H60" s="144" t="s">
        <v>70</v>
      </c>
      <c r="I60" s="165" t="s">
        <v>89</v>
      </c>
      <c r="J60" s="153" t="s">
        <v>70</v>
      </c>
      <c r="K60" s="106" t="s">
        <v>29</v>
      </c>
      <c r="L60" s="138" t="s">
        <v>70</v>
      </c>
    </row>
    <row r="61" spans="1:12" s="8" customFormat="1" ht="14.1" customHeight="1" x14ac:dyDescent="0.2">
      <c r="A61" s="21"/>
      <c r="B61" s="22" t="s">
        <v>10</v>
      </c>
      <c r="C61" s="158" t="s">
        <v>61</v>
      </c>
      <c r="D61" s="159" t="s">
        <v>77</v>
      </c>
      <c r="E61" s="46"/>
      <c r="F61" s="58"/>
      <c r="G61" s="75"/>
      <c r="H61" s="37"/>
      <c r="I61" s="46"/>
      <c r="J61" s="58"/>
      <c r="K61" s="166" t="s">
        <v>29</v>
      </c>
      <c r="L61" s="138" t="s">
        <v>70</v>
      </c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20">
        <f>D57+7</f>
        <v>44914</v>
      </c>
      <c r="E62" s="19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19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135" t="s">
        <v>27</v>
      </c>
      <c r="D63" s="141" t="s">
        <v>70</v>
      </c>
      <c r="E63" s="137" t="s">
        <v>29</v>
      </c>
      <c r="F63" s="138" t="s">
        <v>70</v>
      </c>
      <c r="G63" s="139" t="s">
        <v>87</v>
      </c>
      <c r="H63" s="140" t="s">
        <v>70</v>
      </c>
      <c r="I63" s="135" t="s">
        <v>27</v>
      </c>
      <c r="J63" s="136" t="s">
        <v>70</v>
      </c>
      <c r="K63" s="142" t="s">
        <v>87</v>
      </c>
      <c r="L63" s="140" t="s">
        <v>70</v>
      </c>
    </row>
    <row r="64" spans="1:12" s="7" customFormat="1" ht="14.1" customHeight="1" x14ac:dyDescent="0.2">
      <c r="A64" s="21"/>
      <c r="B64" s="22" t="s">
        <v>8</v>
      </c>
      <c r="C64" s="143" t="s">
        <v>92</v>
      </c>
      <c r="D64" s="164" t="s">
        <v>70</v>
      </c>
      <c r="E64" s="137" t="s">
        <v>29</v>
      </c>
      <c r="F64" s="138" t="s">
        <v>70</v>
      </c>
      <c r="G64" s="143" t="s">
        <v>92</v>
      </c>
      <c r="H64" s="144" t="s">
        <v>70</v>
      </c>
      <c r="I64" s="143" t="s">
        <v>92</v>
      </c>
      <c r="J64" s="144" t="s">
        <v>70</v>
      </c>
      <c r="K64" s="148" t="s">
        <v>28</v>
      </c>
      <c r="L64" s="149" t="s">
        <v>70</v>
      </c>
    </row>
    <row r="65" spans="1:12" s="7" customFormat="1" ht="14.1" customHeight="1" x14ac:dyDescent="0.2">
      <c r="A65" s="21"/>
      <c r="B65" s="22" t="s">
        <v>9</v>
      </c>
      <c r="C65" s="143" t="s">
        <v>92</v>
      </c>
      <c r="D65" s="164" t="s">
        <v>70</v>
      </c>
      <c r="E65" s="151" t="s">
        <v>28</v>
      </c>
      <c r="F65" s="149" t="s">
        <v>70</v>
      </c>
      <c r="G65" s="151" t="s">
        <v>28</v>
      </c>
      <c r="H65" s="149" t="s">
        <v>70</v>
      </c>
      <c r="I65" s="165" t="s">
        <v>89</v>
      </c>
      <c r="J65" s="153" t="s">
        <v>70</v>
      </c>
      <c r="K65" s="106" t="s">
        <v>29</v>
      </c>
      <c r="L65" s="138" t="s">
        <v>70</v>
      </c>
    </row>
    <row r="66" spans="1:12" s="7" customFormat="1" ht="14.1" customHeight="1" x14ac:dyDescent="0.2">
      <c r="A66" s="21"/>
      <c r="B66" s="22" t="s">
        <v>10</v>
      </c>
      <c r="C66" s="79"/>
      <c r="D66" s="124"/>
      <c r="E66" s="46"/>
      <c r="F66" s="58"/>
      <c r="G66" s="75"/>
      <c r="H66" s="37"/>
      <c r="I66" s="46"/>
      <c r="J66" s="58"/>
      <c r="K66" s="106" t="s">
        <v>29</v>
      </c>
      <c r="L66" s="138" t="s">
        <v>70</v>
      </c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20">
        <f>D62+7</f>
        <v>44921</v>
      </c>
      <c r="E67" s="19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19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52"/>
      <c r="E68" s="51" t="s">
        <v>17</v>
      </c>
      <c r="F68" s="52"/>
      <c r="G68" s="51" t="s">
        <v>17</v>
      </c>
      <c r="H68" s="52"/>
      <c r="I68" s="51" t="s">
        <v>17</v>
      </c>
      <c r="J68" s="52"/>
      <c r="K68" s="51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52"/>
      <c r="E69" s="53" t="s">
        <v>17</v>
      </c>
      <c r="F69" s="52"/>
      <c r="G69" s="53" t="s">
        <v>17</v>
      </c>
      <c r="H69" s="52"/>
      <c r="I69" s="53" t="s">
        <v>17</v>
      </c>
      <c r="J69" s="52"/>
      <c r="K69" s="53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54"/>
      <c r="E70" s="53" t="s">
        <v>17</v>
      </c>
      <c r="F70" s="120"/>
      <c r="G70" s="53" t="s">
        <v>17</v>
      </c>
      <c r="H70" s="120"/>
      <c r="I70" s="53" t="s">
        <v>17</v>
      </c>
      <c r="J70" s="120"/>
      <c r="K70" s="53" t="s">
        <v>17</v>
      </c>
      <c r="L70" s="120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52"/>
      <c r="E71" s="53" t="s">
        <v>17</v>
      </c>
      <c r="F71" s="120"/>
      <c r="G71" s="53" t="s">
        <v>17</v>
      </c>
      <c r="H71" s="120"/>
      <c r="I71" s="53" t="s">
        <v>17</v>
      </c>
      <c r="J71" s="120"/>
      <c r="K71" s="53" t="s">
        <v>17</v>
      </c>
      <c r="L71" s="120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47">
        <f>D67+7</f>
        <v>44928</v>
      </c>
      <c r="E72" s="48" t="s">
        <v>12</v>
      </c>
      <c r="F72" s="20">
        <f>D72+1</f>
        <v>44929</v>
      </c>
      <c r="G72" s="19" t="s">
        <v>4</v>
      </c>
      <c r="H72" s="20">
        <f>F72+1</f>
        <v>44930</v>
      </c>
      <c r="I72" s="48" t="s">
        <v>16</v>
      </c>
      <c r="J72" s="20">
        <f>H72+1</f>
        <v>44931</v>
      </c>
      <c r="K72" s="19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52"/>
      <c r="E73" s="51" t="s">
        <v>17</v>
      </c>
      <c r="F73" s="52"/>
      <c r="G73" s="51" t="s">
        <v>17</v>
      </c>
      <c r="H73" s="52"/>
      <c r="I73" s="51" t="s">
        <v>17</v>
      </c>
      <c r="J73" s="52"/>
      <c r="K73" s="51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52"/>
      <c r="E74" s="53" t="s">
        <v>17</v>
      </c>
      <c r="F74" s="52"/>
      <c r="G74" s="53" t="s">
        <v>17</v>
      </c>
      <c r="H74" s="52"/>
      <c r="I74" s="53" t="s">
        <v>17</v>
      </c>
      <c r="J74" s="52"/>
      <c r="K74" s="53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54"/>
      <c r="E75" s="53" t="s">
        <v>17</v>
      </c>
      <c r="F75" s="54"/>
      <c r="G75" s="53" t="s">
        <v>17</v>
      </c>
      <c r="H75" s="54"/>
      <c r="I75" s="53" t="s">
        <v>17</v>
      </c>
      <c r="J75" s="120"/>
      <c r="K75" s="53" t="s">
        <v>17</v>
      </c>
      <c r="L75" s="120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52"/>
      <c r="E76" s="53" t="s">
        <v>17</v>
      </c>
      <c r="F76" s="52"/>
      <c r="G76" s="53" t="s">
        <v>17</v>
      </c>
      <c r="H76" s="52"/>
      <c r="I76" s="53" t="s">
        <v>17</v>
      </c>
      <c r="J76" s="120"/>
      <c r="K76" s="53" t="s">
        <v>17</v>
      </c>
      <c r="L76" s="120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47">
        <f>D72+7</f>
        <v>44935</v>
      </c>
      <c r="E77" s="48" t="s">
        <v>12</v>
      </c>
      <c r="F77" s="20">
        <f>D77+1</f>
        <v>44936</v>
      </c>
      <c r="G77" s="19" t="s">
        <v>4</v>
      </c>
      <c r="H77" s="20">
        <f>F77+1</f>
        <v>44937</v>
      </c>
      <c r="I77" s="48" t="s">
        <v>16</v>
      </c>
      <c r="J77" s="20">
        <f>H77+1</f>
        <v>44938</v>
      </c>
      <c r="K77" s="19" t="s">
        <v>6</v>
      </c>
      <c r="L77" s="20">
        <f>J77+1</f>
        <v>44939</v>
      </c>
    </row>
    <row r="78" spans="1:12" s="7" customFormat="1" ht="14.1" customHeight="1" x14ac:dyDescent="0.2">
      <c r="A78" s="21"/>
      <c r="B78" s="22" t="s">
        <v>7</v>
      </c>
      <c r="C78" s="139" t="s">
        <v>87</v>
      </c>
      <c r="D78" s="140" t="s">
        <v>70</v>
      </c>
      <c r="E78" s="137" t="s">
        <v>29</v>
      </c>
      <c r="F78" s="138" t="s">
        <v>70</v>
      </c>
      <c r="G78" s="139" t="s">
        <v>87</v>
      </c>
      <c r="H78" s="140" t="s">
        <v>70</v>
      </c>
      <c r="I78" s="139" t="s">
        <v>87</v>
      </c>
      <c r="J78" s="140" t="s">
        <v>70</v>
      </c>
      <c r="K78" s="167" t="s">
        <v>87</v>
      </c>
      <c r="L78" s="140" t="s">
        <v>70</v>
      </c>
    </row>
    <row r="79" spans="1:12" s="7" customFormat="1" ht="14.1" customHeight="1" x14ac:dyDescent="0.2">
      <c r="A79" s="21"/>
      <c r="B79" s="22" t="s">
        <v>8</v>
      </c>
      <c r="C79" s="143" t="s">
        <v>92</v>
      </c>
      <c r="D79" s="144" t="s">
        <v>70</v>
      </c>
      <c r="E79" s="137" t="s">
        <v>29</v>
      </c>
      <c r="F79" s="138" t="s">
        <v>70</v>
      </c>
      <c r="G79" s="143" t="s">
        <v>92</v>
      </c>
      <c r="H79" s="144" t="s">
        <v>70</v>
      </c>
      <c r="I79" s="122"/>
      <c r="J79" s="58"/>
      <c r="K79" s="148" t="s">
        <v>28</v>
      </c>
      <c r="L79" s="149" t="s">
        <v>70</v>
      </c>
    </row>
    <row r="80" spans="1:12" s="7" customFormat="1" ht="14.1" customHeight="1" x14ac:dyDescent="0.2">
      <c r="A80" s="21"/>
      <c r="B80" s="22" t="s">
        <v>9</v>
      </c>
      <c r="C80" s="143" t="s">
        <v>92</v>
      </c>
      <c r="D80" s="144" t="s">
        <v>70</v>
      </c>
      <c r="E80" s="148" t="s">
        <v>28</v>
      </c>
      <c r="F80" s="149" t="s">
        <v>70</v>
      </c>
      <c r="G80" s="151" t="s">
        <v>28</v>
      </c>
      <c r="H80" s="149" t="s">
        <v>70</v>
      </c>
      <c r="I80" s="165" t="s">
        <v>89</v>
      </c>
      <c r="J80" s="153" t="s">
        <v>70</v>
      </c>
      <c r="K80" s="106" t="s">
        <v>29</v>
      </c>
      <c r="L80" s="138" t="s">
        <v>70</v>
      </c>
    </row>
    <row r="81" spans="1:12" s="8" customFormat="1" ht="14.1" customHeight="1" x14ac:dyDescent="0.2">
      <c r="A81" s="21"/>
      <c r="B81" s="22" t="s">
        <v>10</v>
      </c>
      <c r="C81" s="59"/>
      <c r="D81" s="59"/>
      <c r="E81" s="46"/>
      <c r="F81" s="58"/>
      <c r="G81" s="75"/>
      <c r="H81" s="37"/>
      <c r="I81" s="46"/>
      <c r="J81" s="58"/>
      <c r="K81" s="106" t="s">
        <v>29</v>
      </c>
      <c r="L81" s="138" t="s">
        <v>70</v>
      </c>
    </row>
    <row r="82" spans="1:12" s="3" customFormat="1" ht="14.1" customHeight="1" x14ac:dyDescent="0.2">
      <c r="A82" s="168">
        <v>0</v>
      </c>
      <c r="B82" s="18" t="s">
        <v>2</v>
      </c>
      <c r="C82" s="48" t="s">
        <v>3</v>
      </c>
      <c r="D82" s="20">
        <f>D77+7</f>
        <v>44942</v>
      </c>
      <c r="E82" s="19" t="s">
        <v>12</v>
      </c>
      <c r="F82" s="20">
        <f>D82+1</f>
        <v>44943</v>
      </c>
      <c r="G82" s="48" t="s">
        <v>4</v>
      </c>
      <c r="H82" s="20">
        <f>F82+1</f>
        <v>44944</v>
      </c>
      <c r="I82" s="48" t="s">
        <v>16</v>
      </c>
      <c r="J82" s="20">
        <f>H82+1</f>
        <v>44945</v>
      </c>
      <c r="K82" s="19" t="s">
        <v>6</v>
      </c>
      <c r="L82" s="20">
        <f>J82+1</f>
        <v>44946</v>
      </c>
    </row>
    <row r="83" spans="1:12" s="7" customFormat="1" ht="14.1" customHeight="1" x14ac:dyDescent="0.2">
      <c r="A83" s="169"/>
      <c r="B83" s="22" t="s">
        <v>7</v>
      </c>
      <c r="C83" s="57"/>
      <c r="D83" s="72"/>
      <c r="E83" s="121"/>
      <c r="F83" s="58"/>
      <c r="G83" s="46"/>
      <c r="H83" s="58"/>
      <c r="I83" s="59"/>
      <c r="J83" s="43"/>
      <c r="K83" s="72"/>
      <c r="L83" s="58"/>
    </row>
    <row r="84" spans="1:12" s="7" customFormat="1" ht="14.1" customHeight="1" x14ac:dyDescent="0.2">
      <c r="A84" s="169"/>
      <c r="B84" s="22" t="s">
        <v>8</v>
      </c>
      <c r="C84" s="121"/>
      <c r="D84" s="72"/>
      <c r="E84" s="121"/>
      <c r="F84" s="58"/>
      <c r="G84" s="122"/>
      <c r="H84" s="58"/>
      <c r="I84" s="57"/>
      <c r="J84" s="58"/>
      <c r="K84" s="44"/>
      <c r="L84" s="58"/>
    </row>
    <row r="85" spans="1:12" s="7" customFormat="1" ht="14.1" customHeight="1" x14ac:dyDescent="0.2">
      <c r="A85" s="169"/>
      <c r="B85" s="22" t="s">
        <v>9</v>
      </c>
      <c r="C85" s="121"/>
      <c r="D85" s="72"/>
      <c r="E85" s="57"/>
      <c r="F85" s="58"/>
      <c r="G85" s="57"/>
      <c r="H85" s="58"/>
      <c r="I85" s="57"/>
      <c r="J85" s="58"/>
      <c r="K85" s="122"/>
      <c r="L85" s="58"/>
    </row>
    <row r="86" spans="1:12" s="8" customFormat="1" ht="14.1" customHeight="1" x14ac:dyDescent="0.2">
      <c r="A86" s="169"/>
      <c r="B86" s="22" t="s">
        <v>10</v>
      </c>
      <c r="C86" s="60"/>
      <c r="D86" s="62"/>
      <c r="E86" s="46"/>
      <c r="F86" s="58"/>
      <c r="G86" s="44"/>
      <c r="H86" s="49"/>
      <c r="I86" s="46"/>
      <c r="J86" s="58"/>
      <c r="K86" s="122"/>
      <c r="L86" s="58"/>
    </row>
    <row r="87" spans="1:12" s="4" customFormat="1" ht="14.1" customHeight="1" x14ac:dyDescent="0.2">
      <c r="A87" s="168">
        <v>0</v>
      </c>
      <c r="B87" s="18" t="s">
        <v>2</v>
      </c>
      <c r="C87" s="19" t="s">
        <v>3</v>
      </c>
      <c r="D87" s="20">
        <f>D82+7</f>
        <v>44949</v>
      </c>
      <c r="E87" s="19" t="s">
        <v>12</v>
      </c>
      <c r="F87" s="20">
        <f>D87+1</f>
        <v>44950</v>
      </c>
      <c r="G87" s="48" t="s">
        <v>4</v>
      </c>
      <c r="H87" s="20">
        <f>F87+1</f>
        <v>44951</v>
      </c>
      <c r="I87" s="19" t="s">
        <v>16</v>
      </c>
      <c r="J87" s="20">
        <f>H87+1</f>
        <v>44952</v>
      </c>
      <c r="K87" s="19" t="s">
        <v>6</v>
      </c>
      <c r="L87" s="20">
        <f>J87+1</f>
        <v>44953</v>
      </c>
    </row>
    <row r="88" spans="1:12" s="8" customFormat="1" ht="14.1" customHeight="1" x14ac:dyDescent="0.2">
      <c r="A88" s="57"/>
      <c r="B88" s="22" t="s">
        <v>7</v>
      </c>
      <c r="C88" s="36"/>
      <c r="D88" s="37"/>
      <c r="E88" s="36"/>
      <c r="F88" s="37"/>
      <c r="G88" s="36"/>
      <c r="H88" s="37"/>
      <c r="I88" s="36"/>
      <c r="J88" s="37"/>
      <c r="K88" s="36"/>
      <c r="L88" s="37"/>
    </row>
    <row r="89" spans="1:12" s="8" customFormat="1" ht="14.1" customHeight="1" x14ac:dyDescent="0.2">
      <c r="A89" s="57"/>
      <c r="B89" s="22" t="s">
        <v>8</v>
      </c>
      <c r="C89" s="76" t="s">
        <v>31</v>
      </c>
      <c r="D89" s="37"/>
      <c r="E89" s="76" t="s">
        <v>31</v>
      </c>
      <c r="F89" s="58"/>
      <c r="G89" s="76" t="s">
        <v>31</v>
      </c>
      <c r="H89" s="37"/>
      <c r="I89" s="76" t="s">
        <v>31</v>
      </c>
      <c r="J89" s="37"/>
      <c r="K89" s="76" t="s">
        <v>31</v>
      </c>
      <c r="L89" s="58"/>
    </row>
    <row r="90" spans="1:12" s="8" customFormat="1" ht="14.1" customHeight="1" x14ac:dyDescent="0.2">
      <c r="A90" s="57"/>
      <c r="B90" s="22" t="s">
        <v>9</v>
      </c>
      <c r="C90" s="44"/>
      <c r="D90" s="37"/>
      <c r="E90" s="36"/>
      <c r="F90" s="78"/>
      <c r="G90" s="36"/>
      <c r="H90" s="78"/>
      <c r="I90" s="36"/>
      <c r="J90" s="78"/>
      <c r="K90" s="36"/>
      <c r="L90" s="37"/>
    </row>
    <row r="91" spans="1:12" s="8" customFormat="1" ht="14.1" customHeight="1" x14ac:dyDescent="0.2">
      <c r="A91" s="63"/>
      <c r="B91" s="64" t="s">
        <v>10</v>
      </c>
      <c r="C91" s="79"/>
      <c r="D91" s="49"/>
      <c r="E91" s="73"/>
      <c r="F91" s="49"/>
      <c r="G91" s="73"/>
      <c r="H91" s="83"/>
      <c r="I91" s="73"/>
      <c r="J91" s="83"/>
      <c r="K91" s="73"/>
      <c r="L91" s="49"/>
    </row>
    <row r="92" spans="1:12" s="2" customFormat="1" ht="14.1" customHeight="1" x14ac:dyDescent="0.2">
      <c r="A92" s="75"/>
      <c r="B92" s="84"/>
      <c r="C92" s="125"/>
      <c r="D92" s="126"/>
      <c r="E92" s="125"/>
      <c r="F92" s="126"/>
      <c r="G92" s="125"/>
      <c r="H92" s="126"/>
      <c r="I92" s="125"/>
      <c r="J92" s="126"/>
      <c r="K92" s="125"/>
      <c r="L92" s="126"/>
    </row>
    <row r="93" spans="1:12" x14ac:dyDescent="0.2">
      <c r="A93" s="90"/>
      <c r="B93" s="127"/>
      <c r="C93" s="270"/>
      <c r="D93" s="271"/>
      <c r="E93" s="271"/>
      <c r="F93" s="271"/>
      <c r="G93" s="271"/>
      <c r="H93" s="271"/>
      <c r="I93" s="271"/>
      <c r="J93" s="271"/>
      <c r="K93" s="272"/>
      <c r="L93" s="75"/>
    </row>
    <row r="94" spans="1:12" ht="15" x14ac:dyDescent="0.25">
      <c r="A94" s="90"/>
      <c r="B94" s="127"/>
      <c r="C94" s="170"/>
      <c r="D94" s="171"/>
      <c r="E94" s="171"/>
      <c r="F94" s="171"/>
      <c r="G94" s="171"/>
      <c r="H94" s="171"/>
      <c r="I94" s="171"/>
      <c r="J94" s="171"/>
      <c r="K94" s="172"/>
      <c r="L94" s="75"/>
    </row>
    <row r="95" spans="1:12" x14ac:dyDescent="0.2">
      <c r="A95" s="90"/>
      <c r="B95" s="127"/>
      <c r="C95" s="173"/>
      <c r="D95" s="173"/>
      <c r="E95" s="173"/>
      <c r="F95" s="173"/>
      <c r="G95" s="173"/>
      <c r="H95" s="173"/>
      <c r="I95" s="173"/>
      <c r="J95" s="173"/>
      <c r="K95" s="173"/>
      <c r="L95" s="75"/>
    </row>
    <row r="96" spans="1:12" x14ac:dyDescent="0.2">
      <c r="B96" s="127"/>
      <c r="C96" s="173"/>
      <c r="D96" s="173"/>
      <c r="E96" s="173"/>
      <c r="F96" s="173"/>
      <c r="G96" s="173"/>
      <c r="H96" s="173"/>
      <c r="I96" s="173"/>
      <c r="J96" s="173"/>
      <c r="K96" s="173"/>
      <c r="L96" s="72"/>
    </row>
    <row r="97" spans="1:12" x14ac:dyDescent="0.2">
      <c r="A97" s="90"/>
      <c r="B97" s="89"/>
      <c r="C97" s="72"/>
      <c r="D97" s="72"/>
      <c r="E97" s="72"/>
      <c r="F97" s="72"/>
      <c r="G97" s="72"/>
      <c r="H97" s="72"/>
      <c r="I97" s="72"/>
      <c r="J97" s="72"/>
      <c r="K97" s="72"/>
      <c r="L97" s="75"/>
    </row>
    <row r="98" spans="1:12" x14ac:dyDescent="0.2">
      <c r="A98" s="90"/>
      <c r="B98" s="89"/>
      <c r="C98" s="75"/>
      <c r="D98" s="75"/>
      <c r="E98" s="75"/>
      <c r="F98" s="75"/>
      <c r="G98" s="75"/>
      <c r="H98" s="75"/>
      <c r="I98" s="75"/>
      <c r="J98" s="75"/>
      <c r="K98" s="75"/>
      <c r="L98" s="75"/>
    </row>
    <row r="99" spans="1:12" x14ac:dyDescent="0.2">
      <c r="A99" s="90"/>
      <c r="B99" s="89"/>
      <c r="C99" s="75"/>
      <c r="D99" s="75"/>
      <c r="E99" s="75"/>
      <c r="F99" s="75"/>
      <c r="G99" s="75"/>
      <c r="H99" s="75"/>
      <c r="I99" s="75"/>
      <c r="J99" s="75"/>
      <c r="K99" s="75"/>
      <c r="L99" s="75"/>
    </row>
    <row r="100" spans="1:12" x14ac:dyDescent="0.2">
      <c r="A100" s="90"/>
      <c r="B100" s="89"/>
      <c r="C100" s="75"/>
      <c r="D100" s="75"/>
      <c r="E100" s="75"/>
      <c r="F100" s="75"/>
      <c r="G100" s="75"/>
      <c r="H100" s="75"/>
      <c r="I100" s="75"/>
      <c r="J100" s="75"/>
      <c r="K100" s="75"/>
      <c r="L100" s="75"/>
    </row>
    <row r="101" spans="1:12" x14ac:dyDescent="0.2">
      <c r="B101" s="89"/>
      <c r="C101" s="75"/>
      <c r="D101" s="75"/>
    </row>
    <row r="102" spans="1:12" x14ac:dyDescent="0.2">
      <c r="C102" s="261" t="s">
        <v>90</v>
      </c>
      <c r="D102" s="92">
        <f>COUNTIF(C2:L90, "ΕφΠληρ")</f>
        <v>8</v>
      </c>
      <c r="E102" s="92" t="s">
        <v>88</v>
      </c>
      <c r="F102" s="92">
        <v>16</v>
      </c>
      <c r="G102" s="60"/>
    </row>
    <row r="103" spans="1:12" x14ac:dyDescent="0.2">
      <c r="C103" s="174" t="s">
        <v>65</v>
      </c>
      <c r="D103" s="92">
        <f>COUNTIF(C3:L91, "Γεν.Παθ.Αν.")</f>
        <v>25</v>
      </c>
      <c r="E103" s="92" t="s">
        <v>88</v>
      </c>
      <c r="F103" s="92">
        <v>75</v>
      </c>
      <c r="G103" s="60"/>
    </row>
    <row r="104" spans="1:12" x14ac:dyDescent="0.2">
      <c r="C104" s="262" t="s">
        <v>89</v>
      </c>
      <c r="D104" s="92">
        <f>COUNTIF(C4:L92, "ΑγγλΟρολογ")</f>
        <v>15</v>
      </c>
      <c r="E104" s="92" t="s">
        <v>88</v>
      </c>
      <c r="F104" s="92">
        <v>30</v>
      </c>
      <c r="G104" s="60"/>
    </row>
    <row r="105" spans="1:12" x14ac:dyDescent="0.2">
      <c r="C105" s="131" t="s">
        <v>29</v>
      </c>
      <c r="D105" s="92">
        <f>COUNTIF(C3:L91, "Εργ.Ιατρ.")</f>
        <v>52</v>
      </c>
      <c r="E105" s="92" t="s">
        <v>86</v>
      </c>
      <c r="F105" s="92">
        <v>75</v>
      </c>
      <c r="G105" s="60"/>
    </row>
    <row r="106" spans="1:12" x14ac:dyDescent="0.2">
      <c r="C106" s="175" t="s">
        <v>28</v>
      </c>
      <c r="D106" s="92">
        <f>COUNTIF(C3:L91, "Μικροβ. Β")</f>
        <v>30</v>
      </c>
      <c r="E106" s="92" t="s">
        <v>86</v>
      </c>
      <c r="F106" s="92">
        <v>60</v>
      </c>
      <c r="G106" s="60"/>
    </row>
    <row r="107" spans="1:12" x14ac:dyDescent="0.2">
      <c r="C107" s="176" t="s">
        <v>30</v>
      </c>
      <c r="D107" s="92">
        <f>COUNTIF(C3:L91, "Μορ. Ιατρ.")</f>
        <v>15</v>
      </c>
      <c r="E107" s="92" t="s">
        <v>86</v>
      </c>
      <c r="F107" s="92">
        <v>30</v>
      </c>
      <c r="G107" s="60"/>
    </row>
    <row r="108" spans="1:12" x14ac:dyDescent="0.2">
      <c r="C108" s="177" t="s">
        <v>34</v>
      </c>
      <c r="D108" s="92">
        <f>COUNTIF(C3:L91, "Μορ.Αν.Νευρ")</f>
        <v>0</v>
      </c>
      <c r="E108" s="92" t="s">
        <v>88</v>
      </c>
      <c r="F108" s="92">
        <v>16</v>
      </c>
      <c r="G108" s="60"/>
    </row>
    <row r="109" spans="1:12" x14ac:dyDescent="0.2">
      <c r="C109" s="178" t="s">
        <v>35</v>
      </c>
      <c r="D109" s="92">
        <f>COUNTIF(C3:L91, "Ογκογενεση")</f>
        <v>8</v>
      </c>
      <c r="E109" s="92" t="s">
        <v>88</v>
      </c>
      <c r="F109" s="92">
        <v>16</v>
      </c>
      <c r="G109" s="60"/>
    </row>
    <row r="110" spans="1:12" x14ac:dyDescent="0.2">
      <c r="C110" s="179" t="s">
        <v>87</v>
      </c>
      <c r="D110" s="92">
        <f>COUNTIF(C3:L91, "ΠαθοφυσΑ")</f>
        <v>28</v>
      </c>
      <c r="E110" s="92"/>
      <c r="F110" s="92">
        <v>60</v>
      </c>
      <c r="G110" s="60"/>
    </row>
    <row r="111" spans="1:12" x14ac:dyDescent="0.2">
      <c r="C111" s="180" t="s">
        <v>27</v>
      </c>
      <c r="D111" s="92">
        <f>COUNTIF(C3:L91, "Φαρμακ Α")</f>
        <v>30</v>
      </c>
      <c r="E111" s="92" t="s">
        <v>86</v>
      </c>
      <c r="F111" s="92">
        <v>60</v>
      </c>
      <c r="G111" s="60"/>
    </row>
    <row r="112" spans="1:12" x14ac:dyDescent="0.2">
      <c r="C112" s="263" t="s">
        <v>61</v>
      </c>
      <c r="D112" s="92">
        <f>COUNTIF(C4:L92, "Ακτινοανατομια")</f>
        <v>8</v>
      </c>
      <c r="E112" s="92" t="s">
        <v>86</v>
      </c>
      <c r="F112" s="92">
        <v>15</v>
      </c>
      <c r="G112" s="60"/>
    </row>
    <row r="113" spans="3:6" x14ac:dyDescent="0.2">
      <c r="C113" s="174" t="s">
        <v>92</v>
      </c>
      <c r="D113" s="92">
        <f>COUNTIF(C5:L93, "ΕιδΠαθΑνΑ")</f>
        <v>18</v>
      </c>
      <c r="E113" s="129" t="s">
        <v>88</v>
      </c>
      <c r="F113" s="129">
        <v>36</v>
      </c>
    </row>
  </sheetData>
  <mergeCells count="1">
    <mergeCell ref="C93:K93"/>
  </mergeCells>
  <pageMargins left="0.23622047244094491" right="0.23622047244094491" top="0.74803149606299213" bottom="0.74803149606299213" header="0.31496062992125984" footer="0.31496062992125984"/>
  <pageSetup paperSize="9" fitToWidth="0" orientation="portrait" horizontalDpi="300" verticalDpi="300" r:id="rId1"/>
  <headerFooter>
    <oddHeader>&amp;C&amp;"Calibri,Κανονικά"Ιατρική Σχολή 
5o Εξάμηνο</oddHeader>
    <oddFooter>&amp;C&amp;"Calibri,Κανονικά"&amp;F&amp;R&amp;"Calibri,Κανονικά"Σελίδα &amp;P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10"/>
  <sheetViews>
    <sheetView view="pageBreakPreview" topLeftCell="A22" zoomScale="98" zoomScaleNormal="100" zoomScaleSheetLayoutView="98" workbookViewId="0">
      <selection activeCell="G92" sqref="G92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59" customWidth="1"/>
    <col min="4" max="4" width="6.375" style="43" customWidth="1"/>
    <col min="5" max="5" width="8.625" style="59" customWidth="1"/>
    <col min="6" max="6" width="6.375" style="43" customWidth="1"/>
    <col min="7" max="7" width="8.625" style="59" customWidth="1"/>
    <col min="8" max="8" width="6.25" style="43" customWidth="1"/>
    <col min="9" max="9" width="8.625" style="59" customWidth="1"/>
    <col min="10" max="10" width="6.25" style="43" customWidth="1"/>
    <col min="11" max="11" width="8.625" style="59" customWidth="1"/>
    <col min="12" max="12" width="8" style="43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95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19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181" t="s">
        <v>36</v>
      </c>
      <c r="D3" s="182" t="s">
        <v>78</v>
      </c>
      <c r="E3" s="183" t="s">
        <v>40</v>
      </c>
      <c r="F3" s="184" t="s">
        <v>78</v>
      </c>
      <c r="G3" s="183" t="s">
        <v>40</v>
      </c>
      <c r="H3" s="184" t="s">
        <v>78</v>
      </c>
      <c r="I3" s="185" t="s">
        <v>44</v>
      </c>
      <c r="J3" s="186" t="s">
        <v>78</v>
      </c>
      <c r="K3" s="187" t="s">
        <v>41</v>
      </c>
      <c r="L3" s="188" t="s">
        <v>78</v>
      </c>
    </row>
    <row r="4" spans="1:12" s="7" customFormat="1" ht="14.1" customHeight="1" x14ac:dyDescent="0.2">
      <c r="A4" s="21"/>
      <c r="B4" s="22" t="s">
        <v>8</v>
      </c>
      <c r="C4" s="189" t="s">
        <v>37</v>
      </c>
      <c r="D4" s="190" t="s">
        <v>78</v>
      </c>
      <c r="E4" s="187" t="s">
        <v>41</v>
      </c>
      <c r="F4" s="188" t="s">
        <v>78</v>
      </c>
      <c r="G4" s="191" t="s">
        <v>43</v>
      </c>
      <c r="H4" s="192" t="s">
        <v>78</v>
      </c>
      <c r="I4" s="187" t="s">
        <v>41</v>
      </c>
      <c r="J4" s="188" t="s">
        <v>78</v>
      </c>
      <c r="K4" s="191" t="s">
        <v>43</v>
      </c>
      <c r="L4" s="192" t="s">
        <v>78</v>
      </c>
    </row>
    <row r="5" spans="1:12" s="7" customFormat="1" ht="14.1" customHeight="1" x14ac:dyDescent="0.2">
      <c r="A5" s="21"/>
      <c r="B5" s="22" t="s">
        <v>9</v>
      </c>
      <c r="C5" s="183" t="s">
        <v>40</v>
      </c>
      <c r="D5" s="184" t="s">
        <v>78</v>
      </c>
      <c r="E5" s="193" t="s">
        <v>42</v>
      </c>
      <c r="F5" s="107" t="s">
        <v>78</v>
      </c>
      <c r="G5" s="195" t="s">
        <v>45</v>
      </c>
      <c r="H5" s="194" t="s">
        <v>78</v>
      </c>
      <c r="I5" s="195" t="s">
        <v>45</v>
      </c>
      <c r="J5" s="194" t="s">
        <v>78</v>
      </c>
      <c r="K5" s="195" t="s">
        <v>45</v>
      </c>
      <c r="L5" s="194" t="s">
        <v>78</v>
      </c>
    </row>
    <row r="6" spans="1:12" s="8" customFormat="1" ht="14.1" customHeight="1" x14ac:dyDescent="0.2">
      <c r="A6" s="21"/>
      <c r="B6" s="22" t="s">
        <v>10</v>
      </c>
      <c r="C6" s="196" t="s">
        <v>39</v>
      </c>
      <c r="D6" s="197" t="s">
        <v>78</v>
      </c>
      <c r="E6" s="44"/>
      <c r="F6" s="37"/>
      <c r="G6" s="44"/>
      <c r="H6" s="37"/>
      <c r="I6" s="36"/>
      <c r="J6" s="37"/>
      <c r="K6" s="76"/>
      <c r="L6" s="78"/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19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181" t="s">
        <v>36</v>
      </c>
      <c r="D8" s="182" t="s">
        <v>78</v>
      </c>
      <c r="E8" s="183" t="s">
        <v>40</v>
      </c>
      <c r="F8" s="184" t="s">
        <v>78</v>
      </c>
      <c r="G8" s="183" t="s">
        <v>40</v>
      </c>
      <c r="H8" s="184" t="s">
        <v>78</v>
      </c>
      <c r="I8" s="185" t="s">
        <v>44</v>
      </c>
      <c r="J8" s="186" t="s">
        <v>78</v>
      </c>
      <c r="K8" s="187" t="s">
        <v>41</v>
      </c>
      <c r="L8" s="188" t="s">
        <v>78</v>
      </c>
    </row>
    <row r="9" spans="1:12" s="7" customFormat="1" ht="14.1" customHeight="1" x14ac:dyDescent="0.2">
      <c r="A9" s="21"/>
      <c r="B9" s="22" t="s">
        <v>8</v>
      </c>
      <c r="C9" s="189" t="s">
        <v>37</v>
      </c>
      <c r="D9" s="190" t="s">
        <v>78</v>
      </c>
      <c r="E9" s="187" t="s">
        <v>41</v>
      </c>
      <c r="F9" s="188" t="s">
        <v>78</v>
      </c>
      <c r="G9" s="191" t="s">
        <v>43</v>
      </c>
      <c r="H9" s="192" t="s">
        <v>78</v>
      </c>
      <c r="I9" s="187" t="s">
        <v>41</v>
      </c>
      <c r="J9" s="188" t="s">
        <v>78</v>
      </c>
      <c r="K9" s="191" t="s">
        <v>43</v>
      </c>
      <c r="L9" s="192" t="s">
        <v>78</v>
      </c>
    </row>
    <row r="10" spans="1:12" s="7" customFormat="1" ht="14.1" customHeight="1" x14ac:dyDescent="0.2">
      <c r="A10" s="21"/>
      <c r="B10" s="22" t="s">
        <v>9</v>
      </c>
      <c r="C10" s="183" t="s">
        <v>40</v>
      </c>
      <c r="D10" s="184" t="s">
        <v>78</v>
      </c>
      <c r="E10" s="193" t="s">
        <v>42</v>
      </c>
      <c r="F10" s="107" t="s">
        <v>78</v>
      </c>
      <c r="G10" s="195" t="s">
        <v>45</v>
      </c>
      <c r="H10" s="194" t="s">
        <v>78</v>
      </c>
      <c r="I10" s="195" t="s">
        <v>45</v>
      </c>
      <c r="J10" s="194" t="s">
        <v>78</v>
      </c>
      <c r="K10" s="195" t="s">
        <v>45</v>
      </c>
      <c r="L10" s="194" t="s">
        <v>78</v>
      </c>
    </row>
    <row r="11" spans="1:12" s="8" customFormat="1" ht="14.1" customHeight="1" x14ac:dyDescent="0.2">
      <c r="A11" s="21"/>
      <c r="B11" s="22" t="s">
        <v>10</v>
      </c>
      <c r="C11" s="196" t="s">
        <v>39</v>
      </c>
      <c r="D11" s="197" t="s">
        <v>78</v>
      </c>
      <c r="E11" s="44"/>
      <c r="F11" s="37"/>
      <c r="G11" s="44"/>
      <c r="H11" s="37"/>
      <c r="I11" s="36"/>
      <c r="J11" s="37"/>
      <c r="K11" s="76"/>
      <c r="L11" s="78"/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20">
        <f>D7+7</f>
        <v>44844</v>
      </c>
      <c r="E12" s="19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19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181" t="s">
        <v>36</v>
      </c>
      <c r="D13" s="182" t="s">
        <v>78</v>
      </c>
      <c r="E13" s="183" t="s">
        <v>40</v>
      </c>
      <c r="F13" s="184" t="s">
        <v>78</v>
      </c>
      <c r="G13" s="183" t="s">
        <v>40</v>
      </c>
      <c r="H13" s="184" t="s">
        <v>78</v>
      </c>
      <c r="I13" s="185" t="s">
        <v>44</v>
      </c>
      <c r="J13" s="186" t="s">
        <v>78</v>
      </c>
      <c r="K13" s="187" t="s">
        <v>41</v>
      </c>
      <c r="L13" s="188" t="s">
        <v>78</v>
      </c>
    </row>
    <row r="14" spans="1:12" s="7" customFormat="1" ht="14.1" customHeight="1" x14ac:dyDescent="0.2">
      <c r="A14" s="21"/>
      <c r="B14" s="22" t="s">
        <v>8</v>
      </c>
      <c r="C14" s="189" t="s">
        <v>37</v>
      </c>
      <c r="D14" s="190" t="s">
        <v>78</v>
      </c>
      <c r="E14" s="187" t="s">
        <v>41</v>
      </c>
      <c r="F14" s="188" t="s">
        <v>78</v>
      </c>
      <c r="G14" s="191" t="s">
        <v>43</v>
      </c>
      <c r="H14" s="192" t="s">
        <v>78</v>
      </c>
      <c r="I14" s="187" t="s">
        <v>41</v>
      </c>
      <c r="J14" s="188" t="s">
        <v>78</v>
      </c>
      <c r="K14" s="191" t="s">
        <v>43</v>
      </c>
      <c r="L14" s="192" t="s">
        <v>78</v>
      </c>
    </row>
    <row r="15" spans="1:12" s="7" customFormat="1" ht="14.1" customHeight="1" x14ac:dyDescent="0.2">
      <c r="A15" s="21"/>
      <c r="B15" s="22" t="s">
        <v>9</v>
      </c>
      <c r="C15" s="183" t="s">
        <v>40</v>
      </c>
      <c r="D15" s="184" t="s">
        <v>78</v>
      </c>
      <c r="E15" s="193" t="s">
        <v>42</v>
      </c>
      <c r="F15" s="107" t="s">
        <v>78</v>
      </c>
      <c r="G15" s="195" t="s">
        <v>45</v>
      </c>
      <c r="H15" s="194" t="s">
        <v>78</v>
      </c>
      <c r="I15" s="195" t="s">
        <v>45</v>
      </c>
      <c r="J15" s="194" t="s">
        <v>78</v>
      </c>
      <c r="K15" s="195" t="s">
        <v>45</v>
      </c>
      <c r="L15" s="194" t="s">
        <v>78</v>
      </c>
    </row>
    <row r="16" spans="1:12" s="8" customFormat="1" ht="14.1" customHeight="1" x14ac:dyDescent="0.2">
      <c r="A16" s="21"/>
      <c r="B16" s="22" t="s">
        <v>10</v>
      </c>
      <c r="C16" s="196" t="s">
        <v>39</v>
      </c>
      <c r="D16" s="197" t="s">
        <v>78</v>
      </c>
      <c r="E16" s="44"/>
      <c r="F16" s="37"/>
      <c r="G16" s="44"/>
      <c r="H16" s="37"/>
      <c r="I16" s="36"/>
      <c r="J16" s="37"/>
      <c r="K16" s="76"/>
      <c r="L16" s="78"/>
    </row>
    <row r="17" spans="1:12" s="3" customFormat="1" ht="14.1" customHeight="1" x14ac:dyDescent="0.2">
      <c r="A17" s="17">
        <v>4</v>
      </c>
      <c r="B17" s="18" t="s">
        <v>2</v>
      </c>
      <c r="C17" s="19" t="s">
        <v>3</v>
      </c>
      <c r="D17" s="20">
        <f>D12+7</f>
        <v>44851</v>
      </c>
      <c r="E17" s="19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19" t="s">
        <v>6</v>
      </c>
      <c r="L17" s="20">
        <f>J17+1</f>
        <v>44855</v>
      </c>
    </row>
    <row r="18" spans="1:12" s="7" customFormat="1" ht="14.1" customHeight="1" x14ac:dyDescent="0.2">
      <c r="A18" s="21"/>
      <c r="B18" s="22" t="s">
        <v>7</v>
      </c>
      <c r="C18" s="181" t="s">
        <v>36</v>
      </c>
      <c r="D18" s="182" t="s">
        <v>78</v>
      </c>
      <c r="E18" s="183" t="s">
        <v>40</v>
      </c>
      <c r="F18" s="184" t="s">
        <v>78</v>
      </c>
      <c r="G18" s="183" t="s">
        <v>40</v>
      </c>
      <c r="H18" s="184" t="s">
        <v>78</v>
      </c>
      <c r="I18" s="185" t="s">
        <v>44</v>
      </c>
      <c r="J18" s="186" t="s">
        <v>78</v>
      </c>
      <c r="K18" s="187" t="s">
        <v>41</v>
      </c>
      <c r="L18" s="188" t="s">
        <v>78</v>
      </c>
    </row>
    <row r="19" spans="1:12" s="7" customFormat="1" ht="14.1" customHeight="1" x14ac:dyDescent="0.2">
      <c r="A19" s="21"/>
      <c r="B19" s="22" t="s">
        <v>8</v>
      </c>
      <c r="C19" s="189" t="s">
        <v>37</v>
      </c>
      <c r="D19" s="190" t="s">
        <v>78</v>
      </c>
      <c r="E19" s="187" t="s">
        <v>41</v>
      </c>
      <c r="F19" s="188" t="s">
        <v>78</v>
      </c>
      <c r="G19" s="191" t="s">
        <v>43</v>
      </c>
      <c r="H19" s="192" t="s">
        <v>78</v>
      </c>
      <c r="I19" s="187" t="s">
        <v>41</v>
      </c>
      <c r="J19" s="188" t="s">
        <v>78</v>
      </c>
      <c r="K19" s="191" t="s">
        <v>43</v>
      </c>
      <c r="L19" s="192" t="s">
        <v>78</v>
      </c>
    </row>
    <row r="20" spans="1:12" s="7" customFormat="1" ht="14.1" customHeight="1" x14ac:dyDescent="0.2">
      <c r="A20" s="21"/>
      <c r="B20" s="22" t="s">
        <v>9</v>
      </c>
      <c r="C20" s="183" t="s">
        <v>40</v>
      </c>
      <c r="D20" s="184" t="s">
        <v>78</v>
      </c>
      <c r="E20" s="193" t="s">
        <v>42</v>
      </c>
      <c r="F20" s="107" t="s">
        <v>78</v>
      </c>
      <c r="G20" s="195" t="s">
        <v>45</v>
      </c>
      <c r="H20" s="194" t="s">
        <v>78</v>
      </c>
      <c r="I20" s="195" t="s">
        <v>45</v>
      </c>
      <c r="J20" s="194" t="s">
        <v>78</v>
      </c>
      <c r="K20" s="195" t="s">
        <v>45</v>
      </c>
      <c r="L20" s="194" t="s">
        <v>78</v>
      </c>
    </row>
    <row r="21" spans="1:12" s="8" customFormat="1" ht="14.1" customHeight="1" x14ac:dyDescent="0.2">
      <c r="A21" s="21"/>
      <c r="B21" s="22" t="s">
        <v>10</v>
      </c>
      <c r="C21" s="196" t="s">
        <v>39</v>
      </c>
      <c r="D21" s="197" t="s">
        <v>78</v>
      </c>
      <c r="E21" s="198" t="s">
        <v>82</v>
      </c>
      <c r="F21" s="258" t="s">
        <v>78</v>
      </c>
      <c r="G21" s="44"/>
      <c r="H21" s="37"/>
      <c r="I21" s="198" t="s">
        <v>82</v>
      </c>
      <c r="J21" s="258" t="s">
        <v>78</v>
      </c>
      <c r="K21" s="82"/>
      <c r="L21" s="199"/>
    </row>
    <row r="22" spans="1:12" s="3" customFormat="1" ht="14.1" customHeight="1" x14ac:dyDescent="0.2">
      <c r="A22" s="17">
        <v>5</v>
      </c>
      <c r="B22" s="18" t="s">
        <v>2</v>
      </c>
      <c r="C22" s="19" t="s">
        <v>3</v>
      </c>
      <c r="D22" s="20">
        <f>D17+7</f>
        <v>44858</v>
      </c>
      <c r="E22" s="19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19" t="s">
        <v>6</v>
      </c>
      <c r="L22" s="20">
        <f>J22+1</f>
        <v>44862</v>
      </c>
    </row>
    <row r="23" spans="1:12" s="7" customFormat="1" ht="14.1" customHeight="1" x14ac:dyDescent="0.2">
      <c r="A23" s="21"/>
      <c r="B23" s="22" t="s">
        <v>7</v>
      </c>
      <c r="C23" s="181" t="s">
        <v>36</v>
      </c>
      <c r="D23" s="182" t="s">
        <v>78</v>
      </c>
      <c r="E23" s="183" t="s">
        <v>40</v>
      </c>
      <c r="F23" s="184" t="s">
        <v>78</v>
      </c>
      <c r="G23" s="183" t="s">
        <v>40</v>
      </c>
      <c r="H23" s="184" t="s">
        <v>78</v>
      </c>
      <c r="I23" s="185" t="s">
        <v>44</v>
      </c>
      <c r="J23" s="186" t="s">
        <v>78</v>
      </c>
      <c r="K23" s="51" t="s">
        <v>17</v>
      </c>
      <c r="L23" s="52"/>
    </row>
    <row r="24" spans="1:12" s="7" customFormat="1" ht="14.1" customHeight="1" x14ac:dyDescent="0.2">
      <c r="A24" s="21"/>
      <c r="B24" s="22" t="s">
        <v>8</v>
      </c>
      <c r="C24" s="189" t="s">
        <v>37</v>
      </c>
      <c r="D24" s="190" t="s">
        <v>78</v>
      </c>
      <c r="E24" s="187" t="s">
        <v>41</v>
      </c>
      <c r="F24" s="188" t="s">
        <v>78</v>
      </c>
      <c r="G24" s="191" t="s">
        <v>43</v>
      </c>
      <c r="H24" s="192" t="s">
        <v>78</v>
      </c>
      <c r="I24" s="187" t="s">
        <v>41</v>
      </c>
      <c r="J24" s="188" t="s">
        <v>78</v>
      </c>
      <c r="K24" s="53" t="s">
        <v>17</v>
      </c>
      <c r="L24" s="52"/>
    </row>
    <row r="25" spans="1:12" s="7" customFormat="1" ht="14.1" customHeight="1" x14ac:dyDescent="0.2">
      <c r="A25" s="21"/>
      <c r="B25" s="22" t="s">
        <v>9</v>
      </c>
      <c r="C25" s="44"/>
      <c r="D25" s="37"/>
      <c r="E25" s="193" t="s">
        <v>42</v>
      </c>
      <c r="F25" s="107" t="s">
        <v>78</v>
      </c>
      <c r="G25" s="195" t="s">
        <v>45</v>
      </c>
      <c r="H25" s="194" t="s">
        <v>78</v>
      </c>
      <c r="I25" s="195" t="s">
        <v>45</v>
      </c>
      <c r="J25" s="194" t="s">
        <v>78</v>
      </c>
      <c r="K25" s="53" t="s">
        <v>17</v>
      </c>
      <c r="L25" s="54"/>
    </row>
    <row r="26" spans="1:12" s="8" customFormat="1" ht="14.1" customHeight="1" x14ac:dyDescent="0.2">
      <c r="A26" s="21"/>
      <c r="B26" s="22" t="s">
        <v>10</v>
      </c>
      <c r="C26" s="196" t="s">
        <v>39</v>
      </c>
      <c r="D26" s="197" t="s">
        <v>78</v>
      </c>
      <c r="E26" s="198" t="s">
        <v>82</v>
      </c>
      <c r="F26" s="258" t="s">
        <v>78</v>
      </c>
      <c r="G26" s="44"/>
      <c r="H26" s="37"/>
      <c r="I26" s="198" t="s">
        <v>82</v>
      </c>
      <c r="J26" s="258" t="s">
        <v>78</v>
      </c>
      <c r="K26" s="53" t="s">
        <v>17</v>
      </c>
      <c r="L26" s="52"/>
    </row>
    <row r="27" spans="1:12" s="3" customFormat="1" ht="14.1" customHeight="1" x14ac:dyDescent="0.2">
      <c r="A27" s="17">
        <v>6</v>
      </c>
      <c r="B27" s="18" t="s">
        <v>2</v>
      </c>
      <c r="C27" s="19" t="s">
        <v>3</v>
      </c>
      <c r="D27" s="20">
        <f>D22+7</f>
        <v>44865</v>
      </c>
      <c r="E27" s="19" t="s">
        <v>12</v>
      </c>
      <c r="F27" s="20">
        <f>D27+1</f>
        <v>44866</v>
      </c>
      <c r="G27" s="19" t="s">
        <v>4</v>
      </c>
      <c r="H27" s="20">
        <f>F27+1</f>
        <v>44867</v>
      </c>
      <c r="I27" s="19" t="s">
        <v>16</v>
      </c>
      <c r="J27" s="20">
        <f>H27+1</f>
        <v>44868</v>
      </c>
      <c r="K27" s="19" t="s">
        <v>6</v>
      </c>
      <c r="L27" s="20">
        <f>J27+1</f>
        <v>44869</v>
      </c>
    </row>
    <row r="28" spans="1:12" s="7" customFormat="1" ht="14.1" customHeight="1" x14ac:dyDescent="0.2">
      <c r="A28" s="21"/>
      <c r="B28" s="22" t="s">
        <v>7</v>
      </c>
      <c r="C28" s="181" t="s">
        <v>36</v>
      </c>
      <c r="D28" s="182" t="s">
        <v>78</v>
      </c>
      <c r="E28" s="183" t="s">
        <v>40</v>
      </c>
      <c r="F28" s="184" t="s">
        <v>78</v>
      </c>
      <c r="G28" s="183" t="s">
        <v>40</v>
      </c>
      <c r="H28" s="184" t="s">
        <v>78</v>
      </c>
      <c r="I28" s="185" t="s">
        <v>44</v>
      </c>
      <c r="J28" s="186" t="s">
        <v>78</v>
      </c>
      <c r="K28" s="187" t="s">
        <v>41</v>
      </c>
      <c r="L28" s="188" t="s">
        <v>78</v>
      </c>
    </row>
    <row r="29" spans="1:12" s="7" customFormat="1" ht="14.1" customHeight="1" x14ac:dyDescent="0.2">
      <c r="A29" s="21"/>
      <c r="B29" s="22" t="s">
        <v>8</v>
      </c>
      <c r="C29" s="189" t="s">
        <v>37</v>
      </c>
      <c r="D29" s="190" t="s">
        <v>78</v>
      </c>
      <c r="E29" s="187" t="s">
        <v>41</v>
      </c>
      <c r="F29" s="188" t="s">
        <v>78</v>
      </c>
      <c r="G29" s="191" t="s">
        <v>43</v>
      </c>
      <c r="H29" s="192" t="s">
        <v>78</v>
      </c>
      <c r="I29" s="187" t="s">
        <v>41</v>
      </c>
      <c r="J29" s="188" t="s">
        <v>78</v>
      </c>
      <c r="K29" s="191" t="s">
        <v>43</v>
      </c>
      <c r="L29" s="192" t="s">
        <v>78</v>
      </c>
    </row>
    <row r="30" spans="1:12" s="7" customFormat="1" ht="14.1" customHeight="1" x14ac:dyDescent="0.2">
      <c r="A30" s="21"/>
      <c r="B30" s="22" t="s">
        <v>9</v>
      </c>
      <c r="C30" s="44"/>
      <c r="D30" s="37"/>
      <c r="E30" s="193" t="s">
        <v>42</v>
      </c>
      <c r="F30" s="107" t="s">
        <v>78</v>
      </c>
      <c r="G30" s="44"/>
      <c r="H30" s="37"/>
      <c r="I30" s="195" t="s">
        <v>45</v>
      </c>
      <c r="J30" s="194" t="s">
        <v>78</v>
      </c>
      <c r="K30" s="195" t="s">
        <v>45</v>
      </c>
      <c r="L30" s="194" t="s">
        <v>78</v>
      </c>
    </row>
    <row r="31" spans="1:12" s="8" customFormat="1" ht="14.1" customHeight="1" x14ac:dyDescent="0.2">
      <c r="A31" s="21"/>
      <c r="B31" s="22" t="s">
        <v>10</v>
      </c>
      <c r="C31" s="196" t="s">
        <v>39</v>
      </c>
      <c r="D31" s="197" t="s">
        <v>78</v>
      </c>
      <c r="E31" s="198" t="s">
        <v>82</v>
      </c>
      <c r="F31" s="258" t="s">
        <v>78</v>
      </c>
      <c r="G31" s="44"/>
      <c r="H31" s="37"/>
      <c r="I31" s="198" t="s">
        <v>82</v>
      </c>
      <c r="J31" s="258" t="s">
        <v>78</v>
      </c>
      <c r="K31" s="76"/>
      <c r="L31" s="78"/>
    </row>
    <row r="32" spans="1:12" s="3" customFormat="1" ht="14.1" customHeight="1" x14ac:dyDescent="0.2">
      <c r="A32" s="17">
        <v>7</v>
      </c>
      <c r="B32" s="18" t="s">
        <v>2</v>
      </c>
      <c r="C32" s="19" t="s">
        <v>3</v>
      </c>
      <c r="D32" s="20">
        <f>D27+7</f>
        <v>44872</v>
      </c>
      <c r="E32" s="19" t="s">
        <v>12</v>
      </c>
      <c r="F32" s="20">
        <f>D32+1</f>
        <v>44873</v>
      </c>
      <c r="G32" s="19" t="s">
        <v>4</v>
      </c>
      <c r="H32" s="20">
        <f>F32+1</f>
        <v>44874</v>
      </c>
      <c r="I32" s="19" t="s">
        <v>16</v>
      </c>
      <c r="J32" s="20">
        <f>H32+1</f>
        <v>44875</v>
      </c>
      <c r="K32" s="19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181" t="s">
        <v>36</v>
      </c>
      <c r="D33" s="182" t="s">
        <v>78</v>
      </c>
      <c r="E33" s="183" t="s">
        <v>40</v>
      </c>
      <c r="F33" s="184" t="s">
        <v>78</v>
      </c>
      <c r="G33" s="183" t="s">
        <v>40</v>
      </c>
      <c r="H33" s="184" t="s">
        <v>78</v>
      </c>
      <c r="I33" s="185" t="s">
        <v>44</v>
      </c>
      <c r="J33" s="186" t="s">
        <v>78</v>
      </c>
      <c r="K33" s="51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189" t="s">
        <v>37</v>
      </c>
      <c r="D34" s="190" t="s">
        <v>78</v>
      </c>
      <c r="E34" s="187" t="s">
        <v>41</v>
      </c>
      <c r="F34" s="188" t="s">
        <v>78</v>
      </c>
      <c r="G34" s="191" t="s">
        <v>43</v>
      </c>
      <c r="H34" s="192" t="s">
        <v>78</v>
      </c>
      <c r="I34" s="187" t="s">
        <v>41</v>
      </c>
      <c r="J34" s="188" t="s">
        <v>78</v>
      </c>
      <c r="K34" s="53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44"/>
      <c r="D35" s="37"/>
      <c r="E35" s="193" t="s">
        <v>42</v>
      </c>
      <c r="F35" s="107" t="s">
        <v>78</v>
      </c>
      <c r="G35" s="44"/>
      <c r="H35" s="37"/>
      <c r="I35" s="195" t="s">
        <v>45</v>
      </c>
      <c r="J35" s="194" t="s">
        <v>78</v>
      </c>
      <c r="K35" s="53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196" t="s">
        <v>39</v>
      </c>
      <c r="D36" s="200" t="s">
        <v>84</v>
      </c>
      <c r="E36" s="198" t="s">
        <v>82</v>
      </c>
      <c r="F36" s="258" t="s">
        <v>78</v>
      </c>
      <c r="G36" s="44"/>
      <c r="H36" s="37"/>
      <c r="I36" s="198" t="s">
        <v>82</v>
      </c>
      <c r="J36" s="258" t="s">
        <v>78</v>
      </c>
      <c r="K36" s="53" t="s">
        <v>17</v>
      </c>
      <c r="L36" s="52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20">
        <f>D32+7</f>
        <v>44879</v>
      </c>
      <c r="E37" s="19" t="s">
        <v>12</v>
      </c>
      <c r="F37" s="20">
        <f>D37+1</f>
        <v>44880</v>
      </c>
      <c r="G37" s="19" t="s">
        <v>4</v>
      </c>
      <c r="H37" s="20">
        <f>F37+1</f>
        <v>44881</v>
      </c>
      <c r="I37" s="19" t="s">
        <v>16</v>
      </c>
      <c r="J37" s="20">
        <f>H37+1</f>
        <v>44882</v>
      </c>
      <c r="K37" s="19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181" t="s">
        <v>36</v>
      </c>
      <c r="D38" s="182" t="s">
        <v>78</v>
      </c>
      <c r="E38" s="183" t="s">
        <v>40</v>
      </c>
      <c r="F38" s="184" t="s">
        <v>78</v>
      </c>
      <c r="G38" s="183" t="s">
        <v>40</v>
      </c>
      <c r="H38" s="184" t="s">
        <v>78</v>
      </c>
      <c r="I38" s="51" t="s">
        <v>17</v>
      </c>
      <c r="J38" s="52"/>
      <c r="K38" s="187" t="s">
        <v>41</v>
      </c>
      <c r="L38" s="188" t="s">
        <v>78</v>
      </c>
    </row>
    <row r="39" spans="1:12" s="7" customFormat="1" ht="14.1" customHeight="1" x14ac:dyDescent="0.2">
      <c r="A39" s="21"/>
      <c r="B39" s="22" t="s">
        <v>8</v>
      </c>
      <c r="C39" s="189" t="s">
        <v>37</v>
      </c>
      <c r="D39" s="190" t="s">
        <v>78</v>
      </c>
      <c r="E39" s="187" t="s">
        <v>41</v>
      </c>
      <c r="F39" s="188" t="s">
        <v>78</v>
      </c>
      <c r="G39" s="191" t="s">
        <v>43</v>
      </c>
      <c r="H39" s="192" t="s">
        <v>78</v>
      </c>
      <c r="I39" s="53" t="s">
        <v>17</v>
      </c>
      <c r="J39" s="52"/>
      <c r="K39" s="191" t="s">
        <v>43</v>
      </c>
      <c r="L39" s="192" t="s">
        <v>78</v>
      </c>
    </row>
    <row r="40" spans="1:12" s="7" customFormat="1" ht="14.1" customHeight="1" x14ac:dyDescent="0.2">
      <c r="A40" s="21"/>
      <c r="B40" s="22" t="s">
        <v>9</v>
      </c>
      <c r="C40" s="44"/>
      <c r="D40" s="37"/>
      <c r="E40" s="193" t="s">
        <v>42</v>
      </c>
      <c r="F40" s="107" t="s">
        <v>78</v>
      </c>
      <c r="G40" s="44"/>
      <c r="H40" s="37"/>
      <c r="I40" s="53" t="s">
        <v>17</v>
      </c>
      <c r="J40" s="54"/>
      <c r="K40" s="195" t="s">
        <v>45</v>
      </c>
      <c r="L40" s="194" t="s">
        <v>78</v>
      </c>
    </row>
    <row r="41" spans="1:12" s="8" customFormat="1" ht="14.1" customHeight="1" x14ac:dyDescent="0.2">
      <c r="A41" s="21"/>
      <c r="B41" s="22" t="s">
        <v>10</v>
      </c>
      <c r="C41" s="196" t="s">
        <v>39</v>
      </c>
      <c r="D41" s="200" t="s">
        <v>84</v>
      </c>
      <c r="G41" s="44"/>
      <c r="H41" s="37"/>
      <c r="I41" s="53" t="s">
        <v>17</v>
      </c>
      <c r="J41" s="52"/>
      <c r="K41" s="76"/>
      <c r="L41" s="78"/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20">
        <f>D37+7</f>
        <v>44886</v>
      </c>
      <c r="E42" s="19" t="s">
        <v>12</v>
      </c>
      <c r="F42" s="20">
        <f>D42+1</f>
        <v>44887</v>
      </c>
      <c r="G42" s="19" t="s">
        <v>4</v>
      </c>
      <c r="H42" s="20">
        <f>F42+1</f>
        <v>44888</v>
      </c>
      <c r="I42" s="19" t="s">
        <v>16</v>
      </c>
      <c r="J42" s="20">
        <f>H42+1</f>
        <v>44889</v>
      </c>
      <c r="K42" s="19" t="s">
        <v>6</v>
      </c>
      <c r="L42" s="20">
        <f>J42+1</f>
        <v>44890</v>
      </c>
    </row>
    <row r="43" spans="1:12" s="7" customFormat="1" ht="14.1" customHeight="1" x14ac:dyDescent="0.2">
      <c r="A43" s="21"/>
      <c r="B43" s="22" t="s">
        <v>7</v>
      </c>
      <c r="C43" s="181" t="s">
        <v>36</v>
      </c>
      <c r="D43" s="182" t="s">
        <v>78</v>
      </c>
      <c r="E43" s="183" t="s">
        <v>40</v>
      </c>
      <c r="F43" s="184" t="s">
        <v>78</v>
      </c>
      <c r="G43" s="183" t="s">
        <v>40</v>
      </c>
      <c r="H43" s="184" t="s">
        <v>78</v>
      </c>
      <c r="I43" s="185" t="s">
        <v>44</v>
      </c>
      <c r="J43" s="186" t="s">
        <v>78</v>
      </c>
      <c r="K43" s="187" t="s">
        <v>41</v>
      </c>
      <c r="L43" s="188" t="s">
        <v>78</v>
      </c>
    </row>
    <row r="44" spans="1:12" s="7" customFormat="1" ht="14.1" customHeight="1" x14ac:dyDescent="0.2">
      <c r="A44" s="21"/>
      <c r="B44" s="22" t="s">
        <v>8</v>
      </c>
      <c r="C44" s="189" t="s">
        <v>37</v>
      </c>
      <c r="D44" s="190" t="s">
        <v>78</v>
      </c>
      <c r="E44" s="187" t="s">
        <v>41</v>
      </c>
      <c r="F44" s="188" t="s">
        <v>78</v>
      </c>
      <c r="G44" s="191" t="s">
        <v>43</v>
      </c>
      <c r="H44" s="192" t="s">
        <v>78</v>
      </c>
      <c r="I44" s="187" t="s">
        <v>41</v>
      </c>
      <c r="J44" s="188" t="s">
        <v>78</v>
      </c>
      <c r="K44" s="191" t="s">
        <v>43</v>
      </c>
      <c r="L44" s="192" t="s">
        <v>78</v>
      </c>
    </row>
    <row r="45" spans="1:12" s="7" customFormat="1" ht="14.1" customHeight="1" x14ac:dyDescent="0.2">
      <c r="A45" s="21"/>
      <c r="B45" s="22" t="s">
        <v>9</v>
      </c>
      <c r="C45" s="44"/>
      <c r="D45" s="37"/>
      <c r="E45" s="193" t="s">
        <v>42</v>
      </c>
      <c r="F45" s="107" t="s">
        <v>78</v>
      </c>
      <c r="G45" s="44"/>
      <c r="H45" s="37"/>
      <c r="I45" s="195" t="s">
        <v>45</v>
      </c>
      <c r="J45" s="194" t="s">
        <v>78</v>
      </c>
      <c r="K45" s="195" t="s">
        <v>45</v>
      </c>
      <c r="L45" s="194" t="s">
        <v>78</v>
      </c>
    </row>
    <row r="46" spans="1:12" s="8" customFormat="1" ht="14.1" customHeight="1" x14ac:dyDescent="0.2">
      <c r="A46" s="21"/>
      <c r="B46" s="22" t="s">
        <v>10</v>
      </c>
      <c r="C46" s="200" t="s">
        <v>84</v>
      </c>
      <c r="D46" s="200" t="s">
        <v>78</v>
      </c>
      <c r="G46" s="44"/>
      <c r="H46" s="37"/>
      <c r="I46" s="36"/>
      <c r="J46" s="37"/>
      <c r="K46" s="44"/>
      <c r="L46" s="37"/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20">
        <f>D42+7</f>
        <v>44893</v>
      </c>
      <c r="E47" s="19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0">
        <f>H47+1</f>
        <v>44896</v>
      </c>
      <c r="K47" s="19" t="s">
        <v>6</v>
      </c>
      <c r="L47" s="20">
        <f>J47+1</f>
        <v>44897</v>
      </c>
    </row>
    <row r="48" spans="1:12" s="7" customFormat="1" ht="14.1" customHeight="1" x14ac:dyDescent="0.2">
      <c r="A48" s="21"/>
      <c r="B48" s="22" t="s">
        <v>7</v>
      </c>
      <c r="C48" s="181" t="s">
        <v>36</v>
      </c>
      <c r="D48" s="182" t="s">
        <v>78</v>
      </c>
      <c r="E48" s="183" t="s">
        <v>40</v>
      </c>
      <c r="F48" s="184" t="s">
        <v>78</v>
      </c>
      <c r="G48" s="183" t="s">
        <v>40</v>
      </c>
      <c r="H48" s="184" t="s">
        <v>78</v>
      </c>
      <c r="I48" s="185" t="s">
        <v>44</v>
      </c>
      <c r="J48" s="186" t="s">
        <v>78</v>
      </c>
      <c r="K48" s="187" t="s">
        <v>41</v>
      </c>
      <c r="L48" s="188" t="s">
        <v>78</v>
      </c>
    </row>
    <row r="49" spans="1:12" s="7" customFormat="1" ht="14.1" customHeight="1" x14ac:dyDescent="0.2">
      <c r="A49" s="21"/>
      <c r="B49" s="22" t="s">
        <v>8</v>
      </c>
      <c r="C49" s="189" t="s">
        <v>37</v>
      </c>
      <c r="D49" s="190" t="s">
        <v>78</v>
      </c>
      <c r="E49" s="187" t="s">
        <v>41</v>
      </c>
      <c r="F49" s="188" t="s">
        <v>78</v>
      </c>
      <c r="G49" s="191" t="s">
        <v>43</v>
      </c>
      <c r="H49" s="192" t="s">
        <v>78</v>
      </c>
      <c r="I49" s="187" t="s">
        <v>41</v>
      </c>
      <c r="J49" s="188" t="s">
        <v>78</v>
      </c>
      <c r="K49" s="191" t="s">
        <v>43</v>
      </c>
      <c r="L49" s="192" t="s">
        <v>78</v>
      </c>
    </row>
    <row r="50" spans="1:12" s="7" customFormat="1" ht="14.1" customHeight="1" x14ac:dyDescent="0.2">
      <c r="A50" s="21"/>
      <c r="B50" s="22" t="s">
        <v>9</v>
      </c>
      <c r="C50" s="44"/>
      <c r="D50" s="37"/>
      <c r="E50" s="193" t="s">
        <v>42</v>
      </c>
      <c r="F50" s="107" t="s">
        <v>78</v>
      </c>
      <c r="G50" s="44"/>
      <c r="H50" s="37"/>
      <c r="I50" s="195" t="s">
        <v>45</v>
      </c>
      <c r="J50" s="194" t="s">
        <v>78</v>
      </c>
      <c r="K50" s="195" t="s">
        <v>45</v>
      </c>
      <c r="L50" s="194" t="s">
        <v>78</v>
      </c>
    </row>
    <row r="51" spans="1:12" s="8" customFormat="1" ht="14.1" customHeight="1" x14ac:dyDescent="0.2">
      <c r="A51" s="21"/>
      <c r="B51" s="22" t="s">
        <v>10</v>
      </c>
      <c r="C51" s="200" t="s">
        <v>84</v>
      </c>
      <c r="D51" s="200" t="s">
        <v>78</v>
      </c>
      <c r="G51" s="44"/>
      <c r="H51" s="37"/>
      <c r="I51" s="36"/>
      <c r="J51" s="37"/>
      <c r="K51" s="76"/>
      <c r="L51" s="78"/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20">
        <f>D47+7</f>
        <v>44900</v>
      </c>
      <c r="E52" s="19" t="s">
        <v>12</v>
      </c>
      <c r="F52" s="20">
        <f>D52+1</f>
        <v>44901</v>
      </c>
      <c r="G52" s="19" t="s">
        <v>4</v>
      </c>
      <c r="H52" s="20">
        <f>F52+1</f>
        <v>44902</v>
      </c>
      <c r="I52" s="19" t="s">
        <v>16</v>
      </c>
      <c r="J52" s="20">
        <f>H52+1</f>
        <v>44903</v>
      </c>
      <c r="K52" s="19" t="s">
        <v>6</v>
      </c>
      <c r="L52" s="20">
        <f>J52+1</f>
        <v>44904</v>
      </c>
    </row>
    <row r="53" spans="1:12" s="7" customFormat="1" ht="14.1" customHeight="1" x14ac:dyDescent="0.2">
      <c r="A53" s="21"/>
      <c r="B53" s="22" t="s">
        <v>7</v>
      </c>
      <c r="C53" s="201" t="s">
        <v>36</v>
      </c>
      <c r="D53" s="182" t="s">
        <v>78</v>
      </c>
      <c r="E53" s="183" t="s">
        <v>40</v>
      </c>
      <c r="F53" s="184" t="s">
        <v>78</v>
      </c>
      <c r="G53" s="183" t="s">
        <v>40</v>
      </c>
      <c r="H53" s="184" t="s">
        <v>78</v>
      </c>
      <c r="I53" s="185" t="s">
        <v>44</v>
      </c>
      <c r="J53" s="186" t="s">
        <v>78</v>
      </c>
      <c r="K53" s="187" t="s">
        <v>41</v>
      </c>
      <c r="L53" s="188" t="s">
        <v>78</v>
      </c>
    </row>
    <row r="54" spans="1:12" s="7" customFormat="1" ht="14.1" customHeight="1" x14ac:dyDescent="0.2">
      <c r="A54" s="21"/>
      <c r="B54" s="22" t="s">
        <v>8</v>
      </c>
      <c r="C54" s="202" t="s">
        <v>37</v>
      </c>
      <c r="D54" s="190" t="s">
        <v>78</v>
      </c>
      <c r="E54" s="187" t="s">
        <v>41</v>
      </c>
      <c r="F54" s="188" t="s">
        <v>78</v>
      </c>
      <c r="G54" s="191" t="s">
        <v>43</v>
      </c>
      <c r="H54" s="192" t="s">
        <v>78</v>
      </c>
      <c r="I54" s="187" t="s">
        <v>41</v>
      </c>
      <c r="J54" s="188" t="s">
        <v>78</v>
      </c>
      <c r="K54" s="191" t="s">
        <v>43</v>
      </c>
      <c r="L54" s="192" t="s">
        <v>78</v>
      </c>
    </row>
    <row r="55" spans="1:12" s="7" customFormat="1" ht="14.1" customHeight="1" x14ac:dyDescent="0.2">
      <c r="A55" s="21"/>
      <c r="B55" s="22" t="s">
        <v>9</v>
      </c>
      <c r="C55" s="46"/>
      <c r="D55" s="37"/>
      <c r="E55" s="193" t="s">
        <v>42</v>
      </c>
      <c r="F55" s="107" t="s">
        <v>78</v>
      </c>
      <c r="G55" s="44"/>
      <c r="H55" s="37"/>
      <c r="I55" s="195" t="s">
        <v>45</v>
      </c>
      <c r="J55" s="194" t="s">
        <v>78</v>
      </c>
      <c r="K55" s="195" t="s">
        <v>45</v>
      </c>
      <c r="L55" s="194" t="s">
        <v>78</v>
      </c>
    </row>
    <row r="56" spans="1:12" s="8" customFormat="1" ht="14.1" customHeight="1" x14ac:dyDescent="0.2">
      <c r="A56" s="63"/>
      <c r="B56" s="64" t="s">
        <v>10</v>
      </c>
      <c r="C56" s="200" t="s">
        <v>84</v>
      </c>
      <c r="D56" s="200" t="s">
        <v>78</v>
      </c>
      <c r="G56" s="65"/>
      <c r="H56" s="49"/>
      <c r="I56" s="73"/>
      <c r="J56" s="49"/>
      <c r="K56" s="75"/>
      <c r="L56" s="43"/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20">
        <f>D52+7</f>
        <v>44907</v>
      </c>
      <c r="E57" s="19" t="s">
        <v>12</v>
      </c>
      <c r="F57" s="20">
        <f>D57+1</f>
        <v>44908</v>
      </c>
      <c r="G57" s="19" t="s">
        <v>4</v>
      </c>
      <c r="H57" s="20">
        <f>F57+1</f>
        <v>44909</v>
      </c>
      <c r="I57" s="19" t="s">
        <v>16</v>
      </c>
      <c r="J57" s="20">
        <f>H57+1</f>
        <v>44910</v>
      </c>
      <c r="K57" s="19" t="s">
        <v>6</v>
      </c>
      <c r="L57" s="20">
        <f>J57+1</f>
        <v>44911</v>
      </c>
    </row>
    <row r="58" spans="1:12" s="7" customFormat="1" ht="14.1" customHeight="1" x14ac:dyDescent="0.2">
      <c r="A58" s="21"/>
      <c r="B58" s="22" t="s">
        <v>7</v>
      </c>
      <c r="C58" s="181" t="s">
        <v>36</v>
      </c>
      <c r="D58" s="182" t="s">
        <v>78</v>
      </c>
      <c r="E58" s="183" t="s">
        <v>40</v>
      </c>
      <c r="F58" s="184" t="s">
        <v>78</v>
      </c>
      <c r="G58" s="183" t="s">
        <v>40</v>
      </c>
      <c r="H58" s="184" t="s">
        <v>78</v>
      </c>
      <c r="I58" s="185" t="s">
        <v>44</v>
      </c>
      <c r="J58" s="186" t="s">
        <v>78</v>
      </c>
      <c r="K58" s="187" t="s">
        <v>41</v>
      </c>
      <c r="L58" s="188" t="s">
        <v>78</v>
      </c>
    </row>
    <row r="59" spans="1:12" s="7" customFormat="1" ht="14.1" customHeight="1" x14ac:dyDescent="0.2">
      <c r="A59" s="21"/>
      <c r="B59" s="22" t="s">
        <v>8</v>
      </c>
      <c r="C59" s="189" t="s">
        <v>37</v>
      </c>
      <c r="D59" s="190" t="s">
        <v>78</v>
      </c>
      <c r="E59" s="187" t="s">
        <v>41</v>
      </c>
      <c r="F59" s="188" t="s">
        <v>78</v>
      </c>
      <c r="G59" s="191" t="s">
        <v>43</v>
      </c>
      <c r="H59" s="192" t="s">
        <v>78</v>
      </c>
      <c r="I59" s="187" t="s">
        <v>41</v>
      </c>
      <c r="J59" s="188" t="s">
        <v>78</v>
      </c>
      <c r="K59" s="191" t="s">
        <v>43</v>
      </c>
      <c r="L59" s="192" t="s">
        <v>78</v>
      </c>
    </row>
    <row r="60" spans="1:12" s="7" customFormat="1" ht="14.1" customHeight="1" x14ac:dyDescent="0.2">
      <c r="A60" s="21"/>
      <c r="B60" s="22" t="s">
        <v>9</v>
      </c>
      <c r="C60" s="44"/>
      <c r="D60" s="37"/>
      <c r="E60" s="193" t="s">
        <v>42</v>
      </c>
      <c r="F60" s="107" t="s">
        <v>78</v>
      </c>
      <c r="G60" s="59"/>
      <c r="H60" s="43"/>
      <c r="I60" s="195" t="s">
        <v>45</v>
      </c>
      <c r="J60" s="194" t="s">
        <v>78</v>
      </c>
      <c r="K60" s="195" t="s">
        <v>45</v>
      </c>
      <c r="L60" s="194" t="s">
        <v>78</v>
      </c>
    </row>
    <row r="61" spans="1:12" s="8" customFormat="1" ht="14.1" customHeight="1" x14ac:dyDescent="0.2">
      <c r="A61" s="21"/>
      <c r="B61" s="22" t="s">
        <v>10</v>
      </c>
      <c r="C61" s="200" t="s">
        <v>84</v>
      </c>
      <c r="D61" s="200" t="s">
        <v>78</v>
      </c>
      <c r="E61" s="36"/>
      <c r="F61" s="37"/>
      <c r="G61" s="44"/>
      <c r="H61" s="37"/>
      <c r="I61" s="36"/>
      <c r="J61" s="37"/>
      <c r="K61" s="76"/>
      <c r="L61" s="78"/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20">
        <f>D57+7</f>
        <v>44914</v>
      </c>
      <c r="E62" s="19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19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181" t="s">
        <v>36</v>
      </c>
      <c r="D63" s="182" t="s">
        <v>78</v>
      </c>
      <c r="E63" s="183" t="s">
        <v>40</v>
      </c>
      <c r="F63" s="184" t="s">
        <v>78</v>
      </c>
      <c r="G63" s="183" t="s">
        <v>40</v>
      </c>
      <c r="H63" s="184" t="s">
        <v>78</v>
      </c>
      <c r="I63" s="185" t="s">
        <v>44</v>
      </c>
      <c r="J63" s="186" t="s">
        <v>78</v>
      </c>
      <c r="K63" s="187" t="s">
        <v>41</v>
      </c>
      <c r="L63" s="188" t="s">
        <v>78</v>
      </c>
    </row>
    <row r="64" spans="1:12" s="7" customFormat="1" ht="14.1" customHeight="1" x14ac:dyDescent="0.2">
      <c r="A64" s="21"/>
      <c r="B64" s="22" t="s">
        <v>8</v>
      </c>
      <c r="C64" s="189" t="s">
        <v>37</v>
      </c>
      <c r="D64" s="190" t="s">
        <v>78</v>
      </c>
      <c r="E64" s="187" t="s">
        <v>41</v>
      </c>
      <c r="F64" s="188" t="s">
        <v>78</v>
      </c>
      <c r="G64" s="185" t="s">
        <v>44</v>
      </c>
      <c r="H64" s="186" t="s">
        <v>78</v>
      </c>
      <c r="I64" s="187" t="s">
        <v>41</v>
      </c>
      <c r="J64" s="188" t="s">
        <v>78</v>
      </c>
      <c r="K64" s="191" t="s">
        <v>43</v>
      </c>
      <c r="L64" s="192" t="s">
        <v>78</v>
      </c>
    </row>
    <row r="65" spans="1:12" s="7" customFormat="1" ht="14.1" customHeight="1" x14ac:dyDescent="0.2">
      <c r="A65" s="21"/>
      <c r="B65" s="22" t="s">
        <v>9</v>
      </c>
      <c r="C65" s="44"/>
      <c r="D65" s="37"/>
      <c r="E65" s="193" t="s">
        <v>42</v>
      </c>
      <c r="F65" s="107" t="s">
        <v>78</v>
      </c>
      <c r="G65" s="189" t="s">
        <v>37</v>
      </c>
      <c r="H65" s="190" t="s">
        <v>78</v>
      </c>
      <c r="I65" s="195" t="s">
        <v>45</v>
      </c>
      <c r="J65" s="194" t="s">
        <v>78</v>
      </c>
      <c r="K65" s="195" t="s">
        <v>45</v>
      </c>
      <c r="L65" s="194" t="s">
        <v>78</v>
      </c>
    </row>
    <row r="66" spans="1:12" s="7" customFormat="1" ht="14.1" customHeight="1" x14ac:dyDescent="0.2">
      <c r="A66" s="21"/>
      <c r="B66" s="22" t="s">
        <v>10</v>
      </c>
      <c r="C66" s="200" t="s">
        <v>84</v>
      </c>
      <c r="D66" s="200" t="s">
        <v>78</v>
      </c>
      <c r="E66" s="36"/>
      <c r="F66" s="37"/>
      <c r="G66" s="44"/>
      <c r="H66" s="37"/>
      <c r="I66" s="75"/>
      <c r="J66" s="199"/>
      <c r="K66" s="76"/>
      <c r="L66" s="78"/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20">
        <f>D62+7</f>
        <v>44921</v>
      </c>
      <c r="E67" s="19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19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52"/>
      <c r="E68" s="51" t="s">
        <v>17</v>
      </c>
      <c r="F68" s="52"/>
      <c r="G68" s="51" t="s">
        <v>17</v>
      </c>
      <c r="H68" s="52"/>
      <c r="I68" s="51" t="s">
        <v>17</v>
      </c>
      <c r="J68" s="52"/>
      <c r="K68" s="51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52"/>
      <c r="E69" s="53" t="s">
        <v>17</v>
      </c>
      <c r="F69" s="52"/>
      <c r="G69" s="53" t="s">
        <v>17</v>
      </c>
      <c r="H69" s="52"/>
      <c r="I69" s="53" t="s">
        <v>17</v>
      </c>
      <c r="J69" s="52"/>
      <c r="K69" s="53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54"/>
      <c r="E70" s="53" t="s">
        <v>17</v>
      </c>
      <c r="F70" s="120"/>
      <c r="G70" s="53" t="s">
        <v>17</v>
      </c>
      <c r="H70" s="120"/>
      <c r="I70" s="53" t="s">
        <v>17</v>
      </c>
      <c r="J70" s="120"/>
      <c r="K70" s="53" t="s">
        <v>17</v>
      </c>
      <c r="L70" s="120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52"/>
      <c r="E71" s="53" t="s">
        <v>17</v>
      </c>
      <c r="F71" s="120"/>
      <c r="G71" s="53" t="s">
        <v>17</v>
      </c>
      <c r="H71" s="120"/>
      <c r="I71" s="53" t="s">
        <v>17</v>
      </c>
      <c r="J71" s="120"/>
      <c r="K71" s="53" t="s">
        <v>17</v>
      </c>
      <c r="L71" s="120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20">
        <f>D67+7</f>
        <v>44928</v>
      </c>
      <c r="E72" s="19" t="s">
        <v>12</v>
      </c>
      <c r="F72" s="20">
        <f>D72+1</f>
        <v>44929</v>
      </c>
      <c r="G72" s="19" t="s">
        <v>4</v>
      </c>
      <c r="H72" s="20">
        <f>F72+1</f>
        <v>44930</v>
      </c>
      <c r="I72" s="19" t="s">
        <v>16</v>
      </c>
      <c r="J72" s="20">
        <f>H72+1</f>
        <v>44931</v>
      </c>
      <c r="K72" s="19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52"/>
      <c r="E73" s="51" t="s">
        <v>17</v>
      </c>
      <c r="F73" s="52"/>
      <c r="G73" s="51" t="s">
        <v>17</v>
      </c>
      <c r="H73" s="52"/>
      <c r="I73" s="51" t="s">
        <v>17</v>
      </c>
      <c r="J73" s="52"/>
      <c r="K73" s="51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52"/>
      <c r="E74" s="53" t="s">
        <v>17</v>
      </c>
      <c r="F74" s="52"/>
      <c r="G74" s="53" t="s">
        <v>17</v>
      </c>
      <c r="H74" s="52"/>
      <c r="I74" s="53" t="s">
        <v>17</v>
      </c>
      <c r="J74" s="52"/>
      <c r="K74" s="53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54"/>
      <c r="E75" s="53" t="s">
        <v>17</v>
      </c>
      <c r="F75" s="120"/>
      <c r="G75" s="53" t="s">
        <v>17</v>
      </c>
      <c r="H75" s="120"/>
      <c r="I75" s="53" t="s">
        <v>17</v>
      </c>
      <c r="J75" s="120"/>
      <c r="K75" s="53" t="s">
        <v>17</v>
      </c>
      <c r="L75" s="120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52"/>
      <c r="E76" s="53" t="s">
        <v>17</v>
      </c>
      <c r="F76" s="120"/>
      <c r="G76" s="53" t="s">
        <v>17</v>
      </c>
      <c r="H76" s="120"/>
      <c r="I76" s="53" t="s">
        <v>17</v>
      </c>
      <c r="J76" s="120"/>
      <c r="K76" s="55" t="s">
        <v>17</v>
      </c>
      <c r="L76" s="204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20">
        <f>D72+7</f>
        <v>44935</v>
      </c>
      <c r="E77" s="19" t="s">
        <v>12</v>
      </c>
      <c r="F77" s="20">
        <f>D77+1</f>
        <v>44936</v>
      </c>
      <c r="G77" s="19" t="s">
        <v>4</v>
      </c>
      <c r="H77" s="20">
        <f>F77+1</f>
        <v>44937</v>
      </c>
      <c r="I77" s="19" t="s">
        <v>16</v>
      </c>
      <c r="J77" s="20">
        <f>H77+1</f>
        <v>44938</v>
      </c>
      <c r="K77" s="205" t="s">
        <v>6</v>
      </c>
      <c r="L77" s="115">
        <f>J77+1</f>
        <v>44939</v>
      </c>
    </row>
    <row r="78" spans="1:12" s="7" customFormat="1" ht="14.1" customHeight="1" x14ac:dyDescent="0.2">
      <c r="A78" s="21"/>
      <c r="B78" s="22" t="s">
        <v>7</v>
      </c>
      <c r="C78" s="181" t="s">
        <v>36</v>
      </c>
      <c r="D78" s="182" t="s">
        <v>78</v>
      </c>
      <c r="E78" s="183" t="s">
        <v>40</v>
      </c>
      <c r="F78" s="184" t="s">
        <v>78</v>
      </c>
      <c r="G78" s="183" t="s">
        <v>40</v>
      </c>
      <c r="H78" s="184" t="s">
        <v>78</v>
      </c>
      <c r="I78" s="185" t="s">
        <v>44</v>
      </c>
      <c r="J78" s="186" t="s">
        <v>78</v>
      </c>
      <c r="K78" s="187" t="s">
        <v>41</v>
      </c>
      <c r="L78" s="188" t="s">
        <v>78</v>
      </c>
    </row>
    <row r="79" spans="1:12" s="7" customFormat="1" ht="14.1" customHeight="1" x14ac:dyDescent="0.2">
      <c r="A79" s="21"/>
      <c r="B79" s="22" t="s">
        <v>8</v>
      </c>
      <c r="C79" s="181" t="s">
        <v>36</v>
      </c>
      <c r="D79" s="182" t="s">
        <v>78</v>
      </c>
      <c r="E79" s="187" t="s">
        <v>41</v>
      </c>
      <c r="F79" s="188" t="s">
        <v>78</v>
      </c>
      <c r="G79" s="36"/>
      <c r="H79" s="78"/>
      <c r="I79" s="187" t="s">
        <v>41</v>
      </c>
      <c r="J79" s="188" t="s">
        <v>78</v>
      </c>
      <c r="K79" s="193" t="s">
        <v>42</v>
      </c>
      <c r="L79" s="107" t="s">
        <v>78</v>
      </c>
    </row>
    <row r="80" spans="1:12" s="7" customFormat="1" ht="14.1" customHeight="1" x14ac:dyDescent="0.2">
      <c r="A80" s="21"/>
      <c r="B80" s="22" t="s">
        <v>9</v>
      </c>
      <c r="C80" s="189" t="s">
        <v>37</v>
      </c>
      <c r="D80" s="190" t="s">
        <v>78</v>
      </c>
      <c r="E80" s="193" t="s">
        <v>42</v>
      </c>
      <c r="F80" s="107" t="s">
        <v>78</v>
      </c>
      <c r="G80" s="185" t="s">
        <v>44</v>
      </c>
      <c r="H80" s="186" t="s">
        <v>78</v>
      </c>
      <c r="I80" s="195" t="s">
        <v>45</v>
      </c>
      <c r="J80" s="194" t="s">
        <v>78</v>
      </c>
      <c r="K80" s="195" t="s">
        <v>45</v>
      </c>
      <c r="L80" s="194" t="s">
        <v>78</v>
      </c>
    </row>
    <row r="81" spans="1:13" s="8" customFormat="1" ht="14.1" customHeight="1" x14ac:dyDescent="0.2">
      <c r="A81" s="21"/>
      <c r="B81" s="22" t="s">
        <v>10</v>
      </c>
      <c r="C81" s="200" t="s">
        <v>84</v>
      </c>
      <c r="D81" s="200" t="s">
        <v>78</v>
      </c>
      <c r="E81" s="73"/>
      <c r="F81" s="37"/>
      <c r="G81" s="44"/>
      <c r="H81" s="37"/>
      <c r="I81" s="36"/>
      <c r="J81" s="37"/>
      <c r="K81" s="76"/>
      <c r="L81" s="78"/>
    </row>
    <row r="82" spans="1:13" s="3" customFormat="1" ht="14.1" customHeight="1" x14ac:dyDescent="0.2">
      <c r="A82" s="17">
        <v>15</v>
      </c>
      <c r="B82" s="18" t="s">
        <v>2</v>
      </c>
      <c r="C82" s="48" t="s">
        <v>3</v>
      </c>
      <c r="D82" s="20">
        <f>D77+7</f>
        <v>44942</v>
      </c>
      <c r="E82" s="19" t="s">
        <v>12</v>
      </c>
      <c r="F82" s="20">
        <f>D82+1</f>
        <v>44943</v>
      </c>
      <c r="G82" s="19" t="s">
        <v>4</v>
      </c>
      <c r="H82" s="20">
        <f>F82+1</f>
        <v>44944</v>
      </c>
      <c r="I82" s="19" t="s">
        <v>16</v>
      </c>
      <c r="J82" s="20">
        <f>H82+1</f>
        <v>44945</v>
      </c>
      <c r="K82" s="19" t="s">
        <v>6</v>
      </c>
      <c r="L82" s="20">
        <f>J82+1</f>
        <v>44946</v>
      </c>
    </row>
    <row r="83" spans="1:13" s="7" customFormat="1" ht="14.1" customHeight="1" x14ac:dyDescent="0.2">
      <c r="A83" s="21"/>
      <c r="B83" s="22" t="s">
        <v>7</v>
      </c>
      <c r="C83" s="36"/>
      <c r="D83" s="78"/>
      <c r="E83" s="187" t="s">
        <v>41</v>
      </c>
      <c r="F83" s="188" t="s">
        <v>78</v>
      </c>
      <c r="G83" s="183" t="s">
        <v>40</v>
      </c>
      <c r="H83" s="184" t="s">
        <v>78</v>
      </c>
      <c r="I83" s="185" t="s">
        <v>44</v>
      </c>
      <c r="J83" s="186" t="s">
        <v>78</v>
      </c>
      <c r="K83" s="187" t="s">
        <v>41</v>
      </c>
      <c r="L83" s="188" t="s">
        <v>78</v>
      </c>
    </row>
    <row r="84" spans="1:13" s="7" customFormat="1" ht="14.1" customHeight="1" x14ac:dyDescent="0.2">
      <c r="A84" s="21"/>
      <c r="B84" s="22" t="s">
        <v>8</v>
      </c>
      <c r="C84" s="36"/>
      <c r="D84" s="78"/>
      <c r="E84" s="187" t="s">
        <v>41</v>
      </c>
      <c r="F84" s="188" t="s">
        <v>78</v>
      </c>
      <c r="G84" s="36"/>
      <c r="H84" s="78"/>
      <c r="I84" s="187" t="s">
        <v>41</v>
      </c>
      <c r="J84" s="188" t="s">
        <v>78</v>
      </c>
      <c r="K84" s="187" t="s">
        <v>41</v>
      </c>
      <c r="L84" s="188" t="s">
        <v>78</v>
      </c>
    </row>
    <row r="85" spans="1:13" s="7" customFormat="1" ht="14.1" customHeight="1" x14ac:dyDescent="0.2">
      <c r="A85" s="21"/>
      <c r="B85" s="22" t="s">
        <v>9</v>
      </c>
      <c r="C85" s="59"/>
      <c r="D85" s="43"/>
      <c r="E85" s="187" t="s">
        <v>41</v>
      </c>
      <c r="F85" s="188" t="s">
        <v>78</v>
      </c>
      <c r="G85" s="36"/>
      <c r="H85" s="78"/>
      <c r="I85" s="36"/>
      <c r="J85" s="78"/>
      <c r="K85" s="36"/>
      <c r="L85" s="78"/>
    </row>
    <row r="86" spans="1:13" s="8" customFormat="1" ht="14.1" customHeight="1" x14ac:dyDescent="0.2">
      <c r="A86" s="21"/>
      <c r="B86" s="22" t="s">
        <v>10</v>
      </c>
      <c r="C86" s="44"/>
      <c r="D86" s="37"/>
      <c r="E86" s="36"/>
      <c r="F86" s="37"/>
      <c r="G86" s="44"/>
      <c r="H86" s="37"/>
      <c r="I86" s="36"/>
      <c r="J86" s="37"/>
      <c r="K86" s="259"/>
      <c r="L86" s="83"/>
    </row>
    <row r="87" spans="1:13" s="4" customFormat="1" ht="14.1" customHeight="1" x14ac:dyDescent="0.2">
      <c r="A87" s="17">
        <v>0</v>
      </c>
      <c r="B87" s="18" t="s">
        <v>2</v>
      </c>
      <c r="C87" s="19" t="s">
        <v>3</v>
      </c>
      <c r="D87" s="20">
        <f>D82+7</f>
        <v>44949</v>
      </c>
      <c r="E87" s="19" t="s">
        <v>12</v>
      </c>
      <c r="F87" s="20">
        <f>D87+1</f>
        <v>44950</v>
      </c>
      <c r="G87" s="19" t="s">
        <v>4</v>
      </c>
      <c r="H87" s="20">
        <f>F87+1</f>
        <v>44951</v>
      </c>
      <c r="I87" s="19" t="s">
        <v>16</v>
      </c>
      <c r="J87" s="20">
        <f>H87+1</f>
        <v>44952</v>
      </c>
      <c r="K87" s="19" t="s">
        <v>6</v>
      </c>
      <c r="L87" s="20">
        <f>J87+1</f>
        <v>44953</v>
      </c>
    </row>
    <row r="88" spans="1:13" s="8" customFormat="1" ht="14.1" customHeight="1" x14ac:dyDescent="0.2">
      <c r="A88" s="57"/>
      <c r="B88" s="22" t="s">
        <v>7</v>
      </c>
      <c r="C88" s="36"/>
      <c r="D88" s="37"/>
      <c r="E88" s="36"/>
      <c r="F88" s="37"/>
      <c r="G88" s="36"/>
      <c r="H88" s="37"/>
      <c r="I88" s="36"/>
      <c r="J88" s="37"/>
      <c r="K88" s="36"/>
      <c r="L88" s="37"/>
    </row>
    <row r="89" spans="1:13" s="8" customFormat="1" ht="14.1" customHeight="1" x14ac:dyDescent="0.2">
      <c r="A89" s="57"/>
      <c r="B89" s="22" t="s">
        <v>8</v>
      </c>
      <c r="C89" s="76" t="s">
        <v>31</v>
      </c>
      <c r="D89" s="37"/>
      <c r="E89" s="76" t="s">
        <v>31</v>
      </c>
      <c r="F89" s="58"/>
      <c r="G89" s="76" t="s">
        <v>31</v>
      </c>
      <c r="H89" s="37"/>
      <c r="I89" s="76" t="s">
        <v>31</v>
      </c>
      <c r="J89" s="37"/>
      <c r="K89" s="76" t="s">
        <v>31</v>
      </c>
      <c r="L89" s="58"/>
    </row>
    <row r="90" spans="1:13" s="8" customFormat="1" ht="14.1" customHeight="1" x14ac:dyDescent="0.2">
      <c r="A90" s="57"/>
      <c r="B90" s="22" t="s">
        <v>9</v>
      </c>
      <c r="C90" s="44"/>
      <c r="D90" s="37"/>
      <c r="E90" s="36"/>
      <c r="F90" s="78"/>
      <c r="G90" s="36"/>
      <c r="H90" s="78"/>
      <c r="I90" s="36"/>
      <c r="J90" s="78"/>
      <c r="K90" s="36"/>
      <c r="L90" s="37"/>
    </row>
    <row r="91" spans="1:13" s="8" customFormat="1" ht="14.1" customHeight="1" x14ac:dyDescent="0.2">
      <c r="A91" s="63"/>
      <c r="B91" s="64" t="s">
        <v>10</v>
      </c>
      <c r="C91" s="79"/>
      <c r="D91" s="49"/>
      <c r="E91" s="73"/>
      <c r="F91" s="49"/>
      <c r="G91" s="73"/>
      <c r="H91" s="83"/>
      <c r="I91" s="73"/>
      <c r="J91" s="83"/>
      <c r="K91" s="73"/>
      <c r="L91" s="49"/>
    </row>
    <row r="92" spans="1:13" s="2" customFormat="1" ht="14.1" customHeight="1" x14ac:dyDescent="0.2">
      <c r="A92" s="75"/>
      <c r="B92" s="84"/>
      <c r="C92" s="125"/>
      <c r="D92" s="257"/>
      <c r="E92" s="125"/>
      <c r="F92" s="257"/>
      <c r="G92" s="125"/>
      <c r="H92" s="257"/>
      <c r="I92" s="125"/>
      <c r="J92" s="257"/>
      <c r="K92" s="125"/>
      <c r="L92" s="257"/>
    </row>
    <row r="93" spans="1:13" x14ac:dyDescent="0.2">
      <c r="A93" s="90"/>
      <c r="B93" s="127"/>
      <c r="C93" s="72"/>
      <c r="D93" s="58"/>
      <c r="E93" s="72"/>
      <c r="F93" s="58"/>
      <c r="G93" s="72"/>
      <c r="H93" s="58"/>
      <c r="I93" s="72"/>
      <c r="J93" s="58"/>
      <c r="K93" s="72"/>
    </row>
    <row r="94" spans="1:13" x14ac:dyDescent="0.2">
      <c r="A94" s="90"/>
      <c r="B94" s="127"/>
      <c r="C94" s="206"/>
      <c r="D94" s="58"/>
      <c r="E94" s="72"/>
      <c r="F94" s="58"/>
      <c r="G94" s="72"/>
      <c r="H94" s="58"/>
      <c r="I94" s="72"/>
      <c r="J94" s="58"/>
      <c r="K94" s="72"/>
    </row>
    <row r="95" spans="1:13" x14ac:dyDescent="0.2">
      <c r="A95" s="90"/>
      <c r="B95" s="127"/>
      <c r="C95" s="273"/>
      <c r="D95" s="273"/>
      <c r="E95" s="273"/>
      <c r="F95" s="273"/>
      <c r="G95" s="273"/>
      <c r="H95" s="273"/>
      <c r="I95" s="273"/>
      <c r="J95" s="273"/>
      <c r="K95" s="273"/>
      <c r="M95" s="2"/>
    </row>
    <row r="96" spans="1:13" x14ac:dyDescent="0.2">
      <c r="B96" s="89"/>
      <c r="C96" s="72"/>
      <c r="D96" s="58"/>
      <c r="E96" s="72"/>
      <c r="F96" s="58"/>
      <c r="G96" s="72"/>
      <c r="H96" s="58"/>
      <c r="I96" s="72"/>
      <c r="J96" s="58"/>
      <c r="K96" s="72"/>
      <c r="L96" s="58"/>
    </row>
    <row r="97" spans="1:11" x14ac:dyDescent="0.2">
      <c r="A97" s="90"/>
      <c r="B97" s="89"/>
      <c r="C97" s="72"/>
      <c r="D97" s="58"/>
      <c r="E97" s="72"/>
      <c r="F97" s="58"/>
      <c r="G97" s="72"/>
      <c r="H97" s="58"/>
      <c r="I97" s="72"/>
      <c r="J97" s="58"/>
      <c r="K97" s="72"/>
    </row>
    <row r="98" spans="1:11" x14ac:dyDescent="0.2">
      <c r="A98" s="90"/>
      <c r="B98" s="89"/>
      <c r="C98" s="75"/>
      <c r="E98" s="75"/>
      <c r="G98" s="75"/>
      <c r="I98" s="75"/>
      <c r="K98" s="75"/>
    </row>
    <row r="99" spans="1:11" x14ac:dyDescent="0.2">
      <c r="A99" s="90"/>
      <c r="B99" s="89"/>
      <c r="C99" s="75"/>
      <c r="E99" s="75"/>
      <c r="G99" s="75"/>
      <c r="I99" s="75"/>
      <c r="K99" s="75"/>
    </row>
    <row r="100" spans="1:11" x14ac:dyDescent="0.2">
      <c r="A100" s="90"/>
      <c r="B100" s="89"/>
      <c r="C100" s="207" t="s">
        <v>44</v>
      </c>
      <c r="D100" s="92">
        <f>COUNTIF(C1:L91, "Ακτιν. Α")</f>
        <v>16</v>
      </c>
      <c r="E100" s="75" t="s">
        <v>88</v>
      </c>
      <c r="F100" s="129">
        <v>30</v>
      </c>
      <c r="G100" s="75"/>
      <c r="I100" s="75"/>
      <c r="K100" s="75"/>
    </row>
    <row r="101" spans="1:11" x14ac:dyDescent="0.2">
      <c r="B101" s="89"/>
      <c r="C101" s="208" t="s">
        <v>39</v>
      </c>
      <c r="D101" s="92">
        <f>COUNTIF(C3:L91, "Βασ.Ερ.Ιατρ")</f>
        <v>8</v>
      </c>
      <c r="E101" s="59" t="s">
        <v>88</v>
      </c>
      <c r="F101" s="129">
        <v>15</v>
      </c>
    </row>
    <row r="102" spans="1:11" x14ac:dyDescent="0.2">
      <c r="B102" s="89"/>
      <c r="C102" s="209" t="s">
        <v>45</v>
      </c>
      <c r="D102" s="92">
        <f>COUNTIF(C3:L93, "Νευρολ")</f>
        <v>30</v>
      </c>
      <c r="E102" s="59" t="s">
        <v>88</v>
      </c>
      <c r="F102" s="129">
        <v>60</v>
      </c>
    </row>
    <row r="103" spans="1:11" x14ac:dyDescent="0.2">
      <c r="B103" s="89"/>
      <c r="C103" s="210" t="s">
        <v>43</v>
      </c>
      <c r="D103" s="92">
        <f>COUNTIF(C3:L91, "Ορθοπ")</f>
        <v>23</v>
      </c>
      <c r="E103" s="59" t="s">
        <v>88</v>
      </c>
      <c r="F103" s="129">
        <v>45</v>
      </c>
    </row>
    <row r="104" spans="1:11" x14ac:dyDescent="0.2">
      <c r="B104" s="89"/>
      <c r="C104" s="211" t="s">
        <v>42</v>
      </c>
      <c r="D104" s="92">
        <f>COUNTIF(C3:L91, "Ουρολογια")</f>
        <v>15</v>
      </c>
      <c r="E104" s="59" t="s">
        <v>88</v>
      </c>
      <c r="F104" s="129">
        <v>30</v>
      </c>
    </row>
    <row r="105" spans="1:11" x14ac:dyDescent="0.2">
      <c r="B105" s="89"/>
      <c r="C105" s="212" t="s">
        <v>36</v>
      </c>
      <c r="D105" s="92">
        <f>COUNTIF(C3:L91, "Οφθαλμ")</f>
        <v>15</v>
      </c>
      <c r="E105" s="59" t="s">
        <v>88</v>
      </c>
      <c r="F105" s="129">
        <v>30</v>
      </c>
    </row>
    <row r="106" spans="1:11" x14ac:dyDescent="0.2">
      <c r="B106" s="89"/>
      <c r="C106" s="213" t="s">
        <v>41</v>
      </c>
      <c r="D106" s="92">
        <f>COUNTIF(C3:L91, "Παθολ Β")</f>
        <v>45</v>
      </c>
      <c r="E106" s="59" t="s">
        <v>88</v>
      </c>
      <c r="F106" s="129">
        <v>90</v>
      </c>
    </row>
    <row r="107" spans="1:11" x14ac:dyDescent="0.2">
      <c r="B107" s="89"/>
      <c r="C107" s="214" t="s">
        <v>40</v>
      </c>
      <c r="D107" s="92">
        <f>COUNTIF(C3:L91, "Ψυχιατρ.")</f>
        <v>33</v>
      </c>
      <c r="E107" s="59" t="s">
        <v>88</v>
      </c>
      <c r="F107" s="129">
        <v>60</v>
      </c>
    </row>
    <row r="108" spans="1:11" x14ac:dyDescent="0.2">
      <c r="B108" s="89"/>
      <c r="C108" s="215" t="s">
        <v>37</v>
      </c>
      <c r="D108" s="92">
        <f>COUNTIF(C3:L91, "ΩΡΛ")</f>
        <v>15</v>
      </c>
      <c r="E108" s="59" t="s">
        <v>88</v>
      </c>
      <c r="F108" s="129">
        <v>30</v>
      </c>
    </row>
    <row r="109" spans="1:11" x14ac:dyDescent="0.2">
      <c r="C109" s="216" t="s">
        <v>82</v>
      </c>
      <c r="D109" s="92">
        <f>COUNTIF(C4:L92, "Αρχ.Ακτινοθ.")</f>
        <v>8</v>
      </c>
      <c r="E109" s="59" t="s">
        <v>88</v>
      </c>
      <c r="F109" s="129">
        <v>16</v>
      </c>
    </row>
    <row r="110" spans="1:11" x14ac:dyDescent="0.2">
      <c r="C110" s="129" t="s">
        <v>84</v>
      </c>
      <c r="D110" s="92">
        <f>COUNTIF(C5:L93, "ΑνθρΜικρ")</f>
        <v>8</v>
      </c>
      <c r="E110" s="59" t="s">
        <v>88</v>
      </c>
      <c r="F110" s="129">
        <v>16</v>
      </c>
    </row>
  </sheetData>
  <mergeCells count="1">
    <mergeCell ref="C95:K95"/>
  </mergeCells>
  <pageMargins left="0.70866141732283472" right="0.27559055118110237" top="1.1811023622047245" bottom="1.1417322834645669" header="0.59055118110236227" footer="0.59055118110236227"/>
  <pageSetup paperSize="9" scale="99" orientation="portrait" horizontalDpi="300" verticalDpi="300" r:id="rId1"/>
  <headerFooter alignWithMargins="0">
    <oddHeader>&amp;C&amp;"Calibri,Κανονικά"Ιατρική Σχολή 
7o Εξάμηνο</oddHeader>
    <oddFooter>&amp;C&amp;"Calibri,Κανονικά"&amp;F&amp;R&amp;"Calibri,Κανονικά"Σελίδα &amp;P</oddFooter>
  </headerFooter>
  <rowBreaks count="1" manualBreakCount="1">
    <brk id="5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07"/>
  <sheetViews>
    <sheetView view="pageBreakPreview" zoomScaleNormal="100" zoomScaleSheetLayoutView="100" workbookViewId="0">
      <selection activeCell="F29" sqref="F29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59" customWidth="1"/>
    <col min="4" max="4" width="7" style="43" customWidth="1"/>
    <col min="5" max="5" width="8.625" style="59" customWidth="1"/>
    <col min="6" max="6" width="6.375" style="43" customWidth="1"/>
    <col min="7" max="7" width="8.625" style="59" customWidth="1"/>
    <col min="8" max="8" width="6.25" style="43" customWidth="1"/>
    <col min="9" max="9" width="8.625" style="59" customWidth="1"/>
    <col min="10" max="10" width="6.25" style="43" customWidth="1"/>
    <col min="11" max="11" width="8.625" style="59" customWidth="1"/>
    <col min="12" max="12" width="8" style="43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95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19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217"/>
      <c r="D3" s="218"/>
      <c r="E3" s="219"/>
      <c r="F3" s="218"/>
      <c r="G3" s="219"/>
      <c r="H3" s="218"/>
      <c r="I3" s="217"/>
      <c r="J3" s="218"/>
      <c r="K3" s="217"/>
      <c r="L3" s="218"/>
    </row>
    <row r="4" spans="1:12" s="7" customFormat="1" ht="14.1" customHeight="1" x14ac:dyDescent="0.2">
      <c r="A4" s="21"/>
      <c r="B4" s="22" t="s">
        <v>8</v>
      </c>
      <c r="C4" s="219"/>
      <c r="D4" s="218"/>
      <c r="E4" s="217"/>
      <c r="F4" s="218"/>
      <c r="G4" s="217"/>
      <c r="H4" s="218"/>
      <c r="I4" s="217"/>
      <c r="J4" s="218"/>
      <c r="K4" s="217"/>
      <c r="L4" s="220"/>
    </row>
    <row r="5" spans="1:12" s="7" customFormat="1" ht="14.1" customHeight="1" x14ac:dyDescent="0.2">
      <c r="A5" s="21"/>
      <c r="B5" s="22" t="s">
        <v>9</v>
      </c>
      <c r="C5" s="217"/>
      <c r="D5" s="218"/>
      <c r="E5" s="217"/>
      <c r="F5" s="218"/>
      <c r="G5" s="219"/>
      <c r="H5" s="218"/>
      <c r="I5" s="217"/>
      <c r="J5" s="218"/>
      <c r="K5" s="217"/>
      <c r="L5" s="220"/>
    </row>
    <row r="6" spans="1:12" s="8" customFormat="1" ht="13.5" customHeight="1" x14ac:dyDescent="0.2">
      <c r="A6" s="21"/>
      <c r="B6" s="22" t="s">
        <v>10</v>
      </c>
      <c r="C6" s="219"/>
      <c r="E6" s="219"/>
      <c r="G6" s="219"/>
      <c r="H6" s="218"/>
      <c r="I6" s="217"/>
      <c r="J6" s="218"/>
      <c r="K6" s="217"/>
      <c r="L6" s="220"/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19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217"/>
      <c r="D8" s="218"/>
      <c r="E8" s="219"/>
      <c r="F8" s="218"/>
      <c r="G8" s="219"/>
      <c r="H8" s="218"/>
      <c r="I8" s="217"/>
      <c r="J8" s="218"/>
      <c r="K8" s="217"/>
      <c r="L8" s="218"/>
    </row>
    <row r="9" spans="1:12" s="7" customFormat="1" ht="14.1" customHeight="1" x14ac:dyDescent="0.2">
      <c r="A9" s="21"/>
      <c r="B9" s="22" t="s">
        <v>8</v>
      </c>
      <c r="C9" s="219"/>
      <c r="D9" s="218"/>
      <c r="E9" s="217"/>
      <c r="F9" s="218"/>
      <c r="G9" s="217"/>
      <c r="H9" s="218"/>
      <c r="I9" s="217"/>
      <c r="J9" s="218"/>
      <c r="K9" s="217"/>
      <c r="L9" s="220"/>
    </row>
    <row r="10" spans="1:12" s="7" customFormat="1" ht="14.1" customHeight="1" x14ac:dyDescent="0.2">
      <c r="A10" s="21"/>
      <c r="B10" s="22" t="s">
        <v>9</v>
      </c>
      <c r="C10" s="217"/>
      <c r="D10" s="218"/>
      <c r="E10" s="217"/>
      <c r="F10" s="218"/>
      <c r="G10" s="219"/>
      <c r="H10" s="218"/>
      <c r="I10" s="217"/>
      <c r="J10" s="218"/>
      <c r="K10" s="217"/>
      <c r="L10" s="220"/>
    </row>
    <row r="11" spans="1:12" s="8" customFormat="1" ht="14.1" customHeight="1" x14ac:dyDescent="0.2">
      <c r="A11" s="21"/>
      <c r="B11" s="22" t="s">
        <v>10</v>
      </c>
      <c r="C11" s="219"/>
      <c r="D11" s="221" t="s">
        <v>68</v>
      </c>
      <c r="E11" s="219"/>
      <c r="F11" s="221" t="s">
        <v>68</v>
      </c>
      <c r="G11" s="219"/>
      <c r="H11" s="218"/>
      <c r="I11" s="217"/>
      <c r="J11" s="218"/>
      <c r="K11" s="217"/>
      <c r="L11" s="220"/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20">
        <f>D7+7</f>
        <v>44844</v>
      </c>
      <c r="E12" s="19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19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36"/>
      <c r="D13" s="37"/>
      <c r="E13" s="44"/>
      <c r="F13" s="37"/>
      <c r="G13" s="36"/>
      <c r="H13" s="37"/>
      <c r="I13" s="36"/>
      <c r="J13" s="37"/>
      <c r="K13" s="36"/>
      <c r="L13" s="37"/>
    </row>
    <row r="14" spans="1:12" s="7" customFormat="1" ht="14.1" customHeight="1" x14ac:dyDescent="0.2">
      <c r="A14" s="21"/>
      <c r="B14" s="22" t="s">
        <v>8</v>
      </c>
      <c r="C14" s="44"/>
      <c r="D14" s="37"/>
      <c r="E14" s="36"/>
      <c r="F14" s="37"/>
      <c r="G14" s="36"/>
      <c r="H14" s="37"/>
      <c r="I14" s="36"/>
      <c r="J14" s="37"/>
      <c r="K14" s="36"/>
      <c r="L14" s="78"/>
    </row>
    <row r="15" spans="1:12" s="7" customFormat="1" ht="14.1" customHeight="1" x14ac:dyDescent="0.2">
      <c r="A15" s="21"/>
      <c r="B15" s="22" t="s">
        <v>9</v>
      </c>
      <c r="C15" s="36"/>
      <c r="D15" s="37"/>
      <c r="E15" s="44"/>
      <c r="F15" s="37"/>
      <c r="G15" s="44"/>
      <c r="H15" s="37"/>
      <c r="I15" s="36"/>
      <c r="J15" s="37"/>
      <c r="K15" s="36"/>
      <c r="L15" s="78"/>
    </row>
    <row r="16" spans="1:12" s="8" customFormat="1" ht="14.1" customHeight="1" x14ac:dyDescent="0.2">
      <c r="A16" s="21"/>
      <c r="B16" s="22" t="s">
        <v>10</v>
      </c>
      <c r="C16" s="158" t="s">
        <v>46</v>
      </c>
      <c r="D16" s="221" t="s">
        <v>68</v>
      </c>
      <c r="E16" s="158" t="s">
        <v>46</v>
      </c>
      <c r="F16" s="221" t="s">
        <v>68</v>
      </c>
      <c r="G16" s="44"/>
      <c r="H16" s="37"/>
      <c r="J16" s="37"/>
      <c r="L16" s="78"/>
    </row>
    <row r="17" spans="1:14" s="3" customFormat="1" ht="14.1" customHeight="1" x14ac:dyDescent="0.2">
      <c r="A17" s="17">
        <v>4</v>
      </c>
      <c r="B17" s="18" t="s">
        <v>2</v>
      </c>
      <c r="C17" s="19" t="s">
        <v>3</v>
      </c>
      <c r="D17" s="20">
        <f>D12+7</f>
        <v>44851</v>
      </c>
      <c r="E17" s="19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19" t="s">
        <v>6</v>
      </c>
      <c r="L17" s="20">
        <f>J17+1</f>
        <v>44855</v>
      </c>
    </row>
    <row r="18" spans="1:14" s="7" customFormat="1" ht="14.1" customHeight="1" x14ac:dyDescent="0.2">
      <c r="A18" s="21"/>
      <c r="B18" s="22" t="s">
        <v>7</v>
      </c>
      <c r="C18" s="36"/>
      <c r="D18" s="37"/>
      <c r="E18" s="44"/>
      <c r="F18" s="37"/>
      <c r="G18" s="36"/>
      <c r="H18" s="37"/>
      <c r="I18" s="36"/>
      <c r="J18" s="37"/>
      <c r="K18" s="36"/>
      <c r="L18" s="37"/>
    </row>
    <row r="19" spans="1:14" s="7" customFormat="1" ht="14.1" customHeight="1" x14ac:dyDescent="0.2">
      <c r="A19" s="21"/>
      <c r="B19" s="22" t="s">
        <v>8</v>
      </c>
      <c r="C19" s="44"/>
      <c r="D19" s="37"/>
      <c r="E19" s="36"/>
      <c r="F19" s="37"/>
      <c r="G19" s="36"/>
      <c r="H19" s="37"/>
      <c r="I19" s="36"/>
      <c r="J19" s="37"/>
      <c r="K19" s="36"/>
      <c r="L19" s="78"/>
    </row>
    <row r="20" spans="1:14" s="7" customFormat="1" ht="14.1" customHeight="1" x14ac:dyDescent="0.2">
      <c r="A20" s="21"/>
      <c r="B20" s="22" t="s">
        <v>9</v>
      </c>
      <c r="C20" s="36"/>
      <c r="D20" s="37"/>
      <c r="E20" s="44"/>
      <c r="F20" s="37"/>
      <c r="G20" s="44"/>
      <c r="H20" s="37"/>
      <c r="I20" s="36"/>
      <c r="J20" s="37"/>
      <c r="K20" s="36"/>
      <c r="L20" s="78"/>
    </row>
    <row r="21" spans="1:14" s="8" customFormat="1" ht="14.1" customHeight="1" x14ac:dyDescent="0.2">
      <c r="A21" s="21"/>
      <c r="B21" s="22" t="s">
        <v>10</v>
      </c>
      <c r="C21" s="158" t="s">
        <v>46</v>
      </c>
      <c r="D21" s="221" t="s">
        <v>68</v>
      </c>
      <c r="E21" s="158" t="s">
        <v>46</v>
      </c>
      <c r="F21" s="221" t="s">
        <v>68</v>
      </c>
      <c r="G21" s="44"/>
      <c r="H21" s="37"/>
      <c r="I21" s="222" t="s">
        <v>49</v>
      </c>
      <c r="J21" s="37"/>
      <c r="K21" s="222" t="s">
        <v>49</v>
      </c>
      <c r="L21" s="78"/>
    </row>
    <row r="22" spans="1:14" s="3" customFormat="1" ht="14.1" customHeight="1" x14ac:dyDescent="0.2">
      <c r="A22" s="17">
        <v>5</v>
      </c>
      <c r="B22" s="18" t="s">
        <v>2</v>
      </c>
      <c r="C22" s="19" t="s">
        <v>3</v>
      </c>
      <c r="D22" s="20">
        <f>D17+7</f>
        <v>44858</v>
      </c>
      <c r="E22" s="19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19" t="s">
        <v>6</v>
      </c>
      <c r="L22" s="20">
        <f>J22+1</f>
        <v>44862</v>
      </c>
    </row>
    <row r="23" spans="1:14" s="7" customFormat="1" ht="14.1" customHeight="1" x14ac:dyDescent="0.2">
      <c r="A23" s="21"/>
      <c r="B23" s="22" t="s">
        <v>7</v>
      </c>
      <c r="C23" s="36"/>
      <c r="D23" s="37"/>
      <c r="E23" s="44"/>
      <c r="F23" s="37"/>
      <c r="G23" s="59"/>
      <c r="H23" s="43"/>
      <c r="I23" s="59"/>
      <c r="J23" s="43"/>
      <c r="K23" s="51" t="s">
        <v>17</v>
      </c>
      <c r="L23" s="52"/>
    </row>
    <row r="24" spans="1:14" s="7" customFormat="1" ht="14.1" customHeight="1" x14ac:dyDescent="0.2">
      <c r="A24" s="21"/>
      <c r="B24" s="22" t="s">
        <v>8</v>
      </c>
      <c r="C24" s="44"/>
      <c r="D24" s="37"/>
      <c r="E24" s="36"/>
      <c r="F24" s="37"/>
      <c r="G24" s="59"/>
      <c r="H24" s="43"/>
      <c r="I24" s="59"/>
      <c r="J24" s="43"/>
      <c r="K24" s="53" t="s">
        <v>17</v>
      </c>
      <c r="L24" s="52"/>
    </row>
    <row r="25" spans="1:14" s="7" customFormat="1" ht="14.1" customHeight="1" x14ac:dyDescent="0.2">
      <c r="A25" s="21"/>
      <c r="B25" s="22" t="s">
        <v>9</v>
      </c>
      <c r="C25" s="36"/>
      <c r="D25" s="37"/>
      <c r="E25" s="44"/>
      <c r="F25" s="37"/>
      <c r="G25" s="59"/>
      <c r="H25" s="43"/>
      <c r="I25" s="59"/>
      <c r="J25" s="43"/>
      <c r="K25" s="53" t="s">
        <v>17</v>
      </c>
      <c r="L25" s="54"/>
      <c r="N25" s="9"/>
    </row>
    <row r="26" spans="1:14" s="8" customFormat="1" ht="14.1" customHeight="1" x14ac:dyDescent="0.2">
      <c r="A26" s="21"/>
      <c r="B26" s="22" t="s">
        <v>10</v>
      </c>
      <c r="C26" s="158" t="s">
        <v>46</v>
      </c>
      <c r="D26" s="221" t="s">
        <v>68</v>
      </c>
      <c r="E26" s="158" t="s">
        <v>46</v>
      </c>
      <c r="F26" s="221" t="s">
        <v>68</v>
      </c>
      <c r="G26" s="75"/>
      <c r="H26" s="43"/>
      <c r="I26" s="222" t="s">
        <v>49</v>
      </c>
      <c r="J26" s="37"/>
      <c r="K26" s="55" t="s">
        <v>17</v>
      </c>
      <c r="L26" s="52"/>
    </row>
    <row r="27" spans="1:14" s="3" customFormat="1" ht="14.1" customHeight="1" x14ac:dyDescent="0.2">
      <c r="A27" s="17">
        <v>6</v>
      </c>
      <c r="B27" s="18" t="s">
        <v>2</v>
      </c>
      <c r="C27" s="19" t="s">
        <v>3</v>
      </c>
      <c r="D27" s="223">
        <f>D22+7</f>
        <v>44865</v>
      </c>
      <c r="E27" s="224" t="s">
        <v>12</v>
      </c>
      <c r="F27" s="223">
        <f>D27+1</f>
        <v>44866</v>
      </c>
      <c r="G27" s="224" t="s">
        <v>4</v>
      </c>
      <c r="H27" s="20">
        <f>F27+1</f>
        <v>44867</v>
      </c>
      <c r="I27" s="19" t="s">
        <v>16</v>
      </c>
      <c r="J27" s="20">
        <f>H27+1</f>
        <v>44868</v>
      </c>
      <c r="K27" s="19" t="s">
        <v>6</v>
      </c>
      <c r="L27" s="20">
        <f>J27+1</f>
        <v>44869</v>
      </c>
    </row>
    <row r="28" spans="1:14" s="7" customFormat="1" ht="14.1" customHeight="1" x14ac:dyDescent="0.2">
      <c r="A28" s="21"/>
      <c r="B28" s="22" t="s">
        <v>7</v>
      </c>
      <c r="C28" s="36"/>
      <c r="D28" s="37"/>
      <c r="E28" s="44"/>
      <c r="F28" s="37"/>
      <c r="G28" s="36"/>
      <c r="H28" s="37"/>
      <c r="I28" s="36"/>
      <c r="J28" s="37"/>
      <c r="K28" s="36"/>
      <c r="L28" s="37"/>
    </row>
    <row r="29" spans="1:14" s="7" customFormat="1" ht="14.1" customHeight="1" x14ac:dyDescent="0.2">
      <c r="A29" s="21"/>
      <c r="B29" s="22" t="s">
        <v>8</v>
      </c>
      <c r="C29" s="44"/>
      <c r="D29" s="37"/>
      <c r="E29" s="36"/>
      <c r="F29" s="37"/>
      <c r="G29" s="36"/>
      <c r="H29" s="37"/>
      <c r="I29" s="36"/>
      <c r="J29" s="37"/>
      <c r="K29" s="36"/>
      <c r="L29" s="78"/>
    </row>
    <row r="30" spans="1:14" s="7" customFormat="1" ht="14.1" customHeight="1" x14ac:dyDescent="0.2">
      <c r="A30" s="21"/>
      <c r="B30" s="22" t="s">
        <v>9</v>
      </c>
      <c r="C30" s="36"/>
      <c r="D30" s="37"/>
      <c r="E30" s="44"/>
      <c r="F30" s="37"/>
      <c r="G30" s="44"/>
      <c r="H30" s="37"/>
      <c r="I30" s="36"/>
      <c r="J30" s="37"/>
      <c r="K30" s="36"/>
      <c r="L30" s="78"/>
    </row>
    <row r="31" spans="1:14" s="8" customFormat="1" ht="14.1" customHeight="1" x14ac:dyDescent="0.2">
      <c r="A31" s="21"/>
      <c r="B31" s="22" t="s">
        <v>10</v>
      </c>
      <c r="C31" s="158" t="s">
        <v>46</v>
      </c>
      <c r="D31" s="43"/>
      <c r="E31" s="158" t="s">
        <v>46</v>
      </c>
      <c r="F31" s="43"/>
      <c r="G31" s="44"/>
      <c r="H31" s="37"/>
      <c r="I31" s="222" t="s">
        <v>49</v>
      </c>
      <c r="J31" s="37"/>
      <c r="K31" s="222" t="s">
        <v>49</v>
      </c>
      <c r="L31" s="37"/>
    </row>
    <row r="32" spans="1:14" s="3" customFormat="1" ht="14.1" customHeight="1" x14ac:dyDescent="0.2">
      <c r="A32" s="17">
        <v>7</v>
      </c>
      <c r="B32" s="18" t="s">
        <v>2</v>
      </c>
      <c r="C32" s="19" t="s">
        <v>3</v>
      </c>
      <c r="D32" s="223">
        <f>D27+7</f>
        <v>44872</v>
      </c>
      <c r="E32" s="224" t="s">
        <v>12</v>
      </c>
      <c r="F32" s="223">
        <f>D32+1</f>
        <v>44873</v>
      </c>
      <c r="G32" s="224" t="s">
        <v>4</v>
      </c>
      <c r="H32" s="20">
        <f>F32+1</f>
        <v>44874</v>
      </c>
      <c r="I32" s="19" t="s">
        <v>16</v>
      </c>
      <c r="J32" s="20">
        <f>H32+1</f>
        <v>44875</v>
      </c>
      <c r="K32" s="19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36"/>
      <c r="D33" s="37"/>
      <c r="E33" s="44"/>
      <c r="F33" s="37"/>
      <c r="G33" s="59"/>
      <c r="H33" s="43"/>
      <c r="I33" s="75"/>
      <c r="J33" s="43"/>
      <c r="K33" s="51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44"/>
      <c r="D34" s="37"/>
      <c r="E34" s="36"/>
      <c r="F34" s="37"/>
      <c r="G34" s="59"/>
      <c r="H34" s="43"/>
      <c r="I34" s="75"/>
      <c r="J34" s="43"/>
      <c r="K34" s="53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36"/>
      <c r="D35" s="37"/>
      <c r="E35" s="44"/>
      <c r="F35" s="37"/>
      <c r="G35" s="59"/>
      <c r="H35" s="43"/>
      <c r="I35" s="75"/>
      <c r="J35" s="43"/>
      <c r="K35" s="53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75"/>
      <c r="D36" s="43"/>
      <c r="E36" s="75"/>
      <c r="F36" s="43"/>
      <c r="G36" s="75"/>
      <c r="H36" s="43"/>
      <c r="I36" s="260" t="s">
        <v>49</v>
      </c>
      <c r="J36" s="229" t="s">
        <v>56</v>
      </c>
      <c r="K36" s="55" t="s">
        <v>17</v>
      </c>
      <c r="L36" s="52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223">
        <f>D32+7</f>
        <v>44879</v>
      </c>
      <c r="E37" s="224" t="s">
        <v>12</v>
      </c>
      <c r="F37" s="223">
        <f>D37+1</f>
        <v>44880</v>
      </c>
      <c r="G37" s="224" t="s">
        <v>4</v>
      </c>
      <c r="H37" s="20">
        <f>F37+1</f>
        <v>44881</v>
      </c>
      <c r="I37" s="19" t="s">
        <v>16</v>
      </c>
      <c r="J37" s="20">
        <f>H37+1</f>
        <v>44882</v>
      </c>
      <c r="K37" s="19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36"/>
      <c r="D38" s="37"/>
      <c r="E38" s="44"/>
      <c r="F38" s="37"/>
      <c r="G38" s="36"/>
      <c r="H38" s="37"/>
      <c r="I38" s="51" t="s">
        <v>17</v>
      </c>
      <c r="J38" s="52"/>
      <c r="K38" s="36"/>
      <c r="L38" s="37"/>
    </row>
    <row r="39" spans="1:12" s="7" customFormat="1" ht="14.1" customHeight="1" x14ac:dyDescent="0.2">
      <c r="A39" s="21"/>
      <c r="B39" s="22" t="s">
        <v>8</v>
      </c>
      <c r="C39" s="44"/>
      <c r="D39" s="37"/>
      <c r="E39" s="36"/>
      <c r="F39" s="37"/>
      <c r="G39" s="36"/>
      <c r="H39" s="37"/>
      <c r="I39" s="53" t="s">
        <v>17</v>
      </c>
      <c r="J39" s="52"/>
      <c r="K39" s="36"/>
      <c r="L39" s="78"/>
    </row>
    <row r="40" spans="1:12" s="7" customFormat="1" ht="14.1" customHeight="1" x14ac:dyDescent="0.2">
      <c r="A40" s="21"/>
      <c r="B40" s="22" t="s">
        <v>9</v>
      </c>
      <c r="C40" s="36"/>
      <c r="D40" s="37"/>
      <c r="E40" s="44"/>
      <c r="F40" s="37"/>
      <c r="G40" s="44"/>
      <c r="H40" s="37"/>
      <c r="I40" s="53" t="s">
        <v>17</v>
      </c>
      <c r="J40" s="54"/>
      <c r="K40" s="36"/>
      <c r="L40" s="78"/>
    </row>
    <row r="41" spans="1:12" s="8" customFormat="1" ht="14.1" customHeight="1" x14ac:dyDescent="0.2">
      <c r="A41" s="21"/>
      <c r="B41" s="22" t="s">
        <v>10</v>
      </c>
      <c r="C41" s="225" t="s">
        <v>60</v>
      </c>
      <c r="D41" s="43"/>
      <c r="E41" s="227" t="s">
        <v>47</v>
      </c>
      <c r="F41" s="228" t="s">
        <v>48</v>
      </c>
      <c r="G41" s="44"/>
      <c r="H41" s="37"/>
      <c r="I41" s="53" t="s">
        <v>17</v>
      </c>
      <c r="J41" s="52"/>
      <c r="L41" s="138" t="s">
        <v>56</v>
      </c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223">
        <f>D37+7</f>
        <v>44886</v>
      </c>
      <c r="E42" s="224" t="s">
        <v>12</v>
      </c>
      <c r="F42" s="223">
        <f>D42+1</f>
        <v>44887</v>
      </c>
      <c r="G42" s="224" t="s">
        <v>4</v>
      </c>
      <c r="H42" s="20">
        <f>F42+1</f>
        <v>44888</v>
      </c>
      <c r="I42" s="19" t="s">
        <v>16</v>
      </c>
      <c r="J42" s="223">
        <f>H42+1</f>
        <v>44889</v>
      </c>
      <c r="K42" s="224" t="s">
        <v>6</v>
      </c>
      <c r="L42" s="223">
        <f>J42+1</f>
        <v>44890</v>
      </c>
    </row>
    <row r="43" spans="1:12" s="7" customFormat="1" ht="14.1" customHeight="1" x14ac:dyDescent="0.2">
      <c r="A43" s="21"/>
      <c r="B43" s="22" t="s">
        <v>7</v>
      </c>
      <c r="C43" s="36"/>
      <c r="D43" s="37"/>
      <c r="E43" s="36"/>
      <c r="F43" s="37"/>
      <c r="G43" s="36"/>
      <c r="H43" s="37"/>
      <c r="I43" s="36"/>
      <c r="J43" s="37"/>
      <c r="K43" s="36"/>
      <c r="L43" s="37"/>
    </row>
    <row r="44" spans="1:12" s="7" customFormat="1" ht="14.1" customHeight="1" x14ac:dyDescent="0.2">
      <c r="A44" s="21"/>
      <c r="B44" s="22" t="s">
        <v>8</v>
      </c>
      <c r="C44" s="44"/>
      <c r="D44" s="37"/>
      <c r="E44" s="36"/>
      <c r="F44" s="37"/>
      <c r="G44" s="36"/>
      <c r="H44" s="37"/>
      <c r="I44" s="36"/>
      <c r="J44" s="37"/>
      <c r="K44" s="36"/>
      <c r="L44" s="78"/>
    </row>
    <row r="45" spans="1:12" s="7" customFormat="1" ht="14.1" customHeight="1" x14ac:dyDescent="0.2">
      <c r="A45" s="21"/>
      <c r="B45" s="22" t="s">
        <v>9</v>
      </c>
      <c r="C45" s="36"/>
      <c r="D45" s="37"/>
      <c r="E45" s="60"/>
      <c r="F45" s="58"/>
      <c r="G45" s="44"/>
      <c r="H45" s="37"/>
      <c r="I45" s="36"/>
      <c r="J45" s="37"/>
      <c r="K45" s="36"/>
      <c r="L45" s="78"/>
    </row>
    <row r="46" spans="1:12" s="8" customFormat="1" ht="14.1" customHeight="1" x14ac:dyDescent="0.2">
      <c r="A46" s="21"/>
      <c r="B46" s="22" t="s">
        <v>10</v>
      </c>
      <c r="C46" s="226" t="s">
        <v>60</v>
      </c>
      <c r="D46" s="43"/>
      <c r="E46" s="227" t="s">
        <v>47</v>
      </c>
      <c r="F46" s="228" t="s">
        <v>48</v>
      </c>
      <c r="G46" s="44"/>
      <c r="H46" s="37"/>
      <c r="I46" s="222" t="s">
        <v>49</v>
      </c>
      <c r="J46" s="229" t="s">
        <v>56</v>
      </c>
      <c r="K46" s="222" t="s">
        <v>49</v>
      </c>
      <c r="L46" s="138" t="s">
        <v>56</v>
      </c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20">
        <f>D42+7</f>
        <v>44893</v>
      </c>
      <c r="E47" s="19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23">
        <f>H47+1</f>
        <v>44896</v>
      </c>
      <c r="K47" s="224" t="s">
        <v>6</v>
      </c>
      <c r="L47" s="223">
        <f>J47+1</f>
        <v>44897</v>
      </c>
    </row>
    <row r="48" spans="1:12" s="7" customFormat="1" ht="14.1" customHeight="1" x14ac:dyDescent="0.2">
      <c r="A48" s="21"/>
      <c r="B48" s="22" t="s">
        <v>7</v>
      </c>
      <c r="C48" s="36"/>
      <c r="D48" s="37"/>
      <c r="E48" s="36"/>
      <c r="F48" s="37"/>
      <c r="G48" s="36"/>
      <c r="H48" s="37"/>
      <c r="I48" s="36"/>
      <c r="J48" s="37"/>
      <c r="K48" s="36"/>
      <c r="L48" s="37"/>
    </row>
    <row r="49" spans="1:12" s="7" customFormat="1" ht="14.1" customHeight="1" x14ac:dyDescent="0.2">
      <c r="A49" s="21"/>
      <c r="B49" s="22" t="s">
        <v>8</v>
      </c>
      <c r="C49" s="44"/>
      <c r="D49" s="37"/>
      <c r="E49" s="36"/>
      <c r="F49" s="37"/>
      <c r="G49" s="36"/>
      <c r="H49" s="37"/>
      <c r="I49" s="36"/>
      <c r="J49" s="37"/>
      <c r="K49" s="36"/>
      <c r="L49" s="78"/>
    </row>
    <row r="50" spans="1:12" s="7" customFormat="1" ht="14.1" customHeight="1" x14ac:dyDescent="0.2">
      <c r="A50" s="21"/>
      <c r="B50" s="22" t="s">
        <v>9</v>
      </c>
      <c r="C50" s="36"/>
      <c r="D50" s="37"/>
      <c r="E50" s="60"/>
      <c r="F50" s="58"/>
      <c r="G50" s="44"/>
      <c r="H50" s="37"/>
      <c r="I50" s="36"/>
      <c r="J50" s="37"/>
      <c r="K50" s="36"/>
      <c r="L50" s="78"/>
    </row>
    <row r="51" spans="1:12" s="8" customFormat="1" ht="14.1" customHeight="1" x14ac:dyDescent="0.2">
      <c r="A51" s="21"/>
      <c r="B51" s="22" t="s">
        <v>10</v>
      </c>
      <c r="C51" s="225" t="s">
        <v>60</v>
      </c>
      <c r="D51" s="43"/>
      <c r="E51" s="227" t="s">
        <v>47</v>
      </c>
      <c r="F51" s="228" t="s">
        <v>48</v>
      </c>
      <c r="G51" s="44"/>
      <c r="H51" s="37"/>
      <c r="J51" s="138" t="s">
        <v>56</v>
      </c>
      <c r="K51" s="75"/>
      <c r="L51" s="138" t="s">
        <v>56</v>
      </c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20">
        <f>D47+7</f>
        <v>44900</v>
      </c>
      <c r="E52" s="19" t="s">
        <v>12</v>
      </c>
      <c r="F52" s="20">
        <f>D52+1</f>
        <v>44901</v>
      </c>
      <c r="G52" s="19" t="s">
        <v>4</v>
      </c>
      <c r="H52" s="20">
        <f>F52+1</f>
        <v>44902</v>
      </c>
      <c r="I52" s="19" t="s">
        <v>16</v>
      </c>
      <c r="J52" s="223">
        <f>H52+1</f>
        <v>44903</v>
      </c>
      <c r="K52" s="224" t="s">
        <v>6</v>
      </c>
      <c r="L52" s="223">
        <f>J52+1</f>
        <v>44904</v>
      </c>
    </row>
    <row r="53" spans="1:12" s="7" customFormat="1" ht="14.1" customHeight="1" x14ac:dyDescent="0.2">
      <c r="A53" s="21"/>
      <c r="B53" s="22" t="s">
        <v>7</v>
      </c>
      <c r="C53" s="74"/>
      <c r="D53" s="37"/>
      <c r="E53" s="36"/>
      <c r="F53" s="37"/>
      <c r="G53" s="36"/>
      <c r="H53" s="37"/>
      <c r="I53" s="36"/>
      <c r="J53" s="37"/>
      <c r="K53" s="36"/>
      <c r="L53" s="37"/>
    </row>
    <row r="54" spans="1:12" s="7" customFormat="1" ht="14.1" customHeight="1" x14ac:dyDescent="0.2">
      <c r="A54" s="21"/>
      <c r="B54" s="22" t="s">
        <v>8</v>
      </c>
      <c r="C54" s="46"/>
      <c r="D54" s="37"/>
      <c r="E54" s="36"/>
      <c r="F54" s="37"/>
      <c r="G54" s="36"/>
      <c r="H54" s="37"/>
      <c r="I54" s="36"/>
      <c r="J54" s="37"/>
      <c r="K54" s="36"/>
      <c r="L54" s="78"/>
    </row>
    <row r="55" spans="1:12" s="7" customFormat="1" ht="14.1" customHeight="1" x14ac:dyDescent="0.2">
      <c r="A55" s="21"/>
      <c r="B55" s="22" t="s">
        <v>9</v>
      </c>
      <c r="C55" s="74"/>
      <c r="D55" s="37"/>
      <c r="E55" s="72"/>
      <c r="F55" s="58"/>
      <c r="G55" s="44"/>
      <c r="H55" s="37"/>
      <c r="I55" s="36"/>
      <c r="J55" s="37"/>
      <c r="K55" s="36"/>
      <c r="L55" s="78"/>
    </row>
    <row r="56" spans="1:12" s="8" customFormat="1" ht="14.1" customHeight="1" x14ac:dyDescent="0.2">
      <c r="A56" s="63"/>
      <c r="B56" s="64" t="s">
        <v>10</v>
      </c>
      <c r="C56" s="226" t="s">
        <v>60</v>
      </c>
      <c r="D56" s="43"/>
      <c r="E56" s="227" t="s">
        <v>47</v>
      </c>
      <c r="F56" s="228" t="s">
        <v>48</v>
      </c>
      <c r="G56" s="65"/>
      <c r="H56" s="49"/>
      <c r="I56" s="230" t="s">
        <v>50</v>
      </c>
      <c r="J56" s="229" t="s">
        <v>56</v>
      </c>
      <c r="K56" s="230" t="s">
        <v>50</v>
      </c>
      <c r="L56" s="229" t="s">
        <v>56</v>
      </c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20">
        <f>D52+7</f>
        <v>44907</v>
      </c>
      <c r="E57" s="19" t="s">
        <v>12</v>
      </c>
      <c r="F57" s="20">
        <f>D57+1</f>
        <v>44908</v>
      </c>
      <c r="G57" s="19" t="s">
        <v>4</v>
      </c>
      <c r="H57" s="20">
        <f>F57+1</f>
        <v>44909</v>
      </c>
      <c r="I57" s="19" t="s">
        <v>16</v>
      </c>
      <c r="J57" s="223">
        <f>H57+1</f>
        <v>44910</v>
      </c>
      <c r="K57" s="224" t="s">
        <v>6</v>
      </c>
      <c r="L57" s="223">
        <f>J57+1</f>
        <v>44911</v>
      </c>
    </row>
    <row r="58" spans="1:12" s="7" customFormat="1" ht="14.1" customHeight="1" x14ac:dyDescent="0.2">
      <c r="A58" s="21"/>
      <c r="B58" s="22" t="s">
        <v>7</v>
      </c>
      <c r="C58" s="36"/>
      <c r="D58" s="37"/>
      <c r="E58" s="36"/>
      <c r="F58" s="37"/>
      <c r="G58" s="36"/>
      <c r="H58" s="37"/>
      <c r="I58" s="36"/>
      <c r="J58" s="37"/>
      <c r="K58" s="36"/>
      <c r="L58" s="37"/>
    </row>
    <row r="59" spans="1:12" s="7" customFormat="1" ht="14.1" customHeight="1" x14ac:dyDescent="0.2">
      <c r="A59" s="21"/>
      <c r="B59" s="22" t="s">
        <v>8</v>
      </c>
      <c r="C59" s="44"/>
      <c r="D59" s="37"/>
      <c r="E59" s="36"/>
      <c r="F59" s="37"/>
      <c r="G59" s="36"/>
      <c r="H59" s="37"/>
      <c r="I59" s="36"/>
      <c r="J59" s="37"/>
      <c r="K59" s="36"/>
      <c r="L59" s="78"/>
    </row>
    <row r="60" spans="1:12" s="7" customFormat="1" ht="14.1" customHeight="1" x14ac:dyDescent="0.2">
      <c r="A60" s="21"/>
      <c r="B60" s="22" t="s">
        <v>9</v>
      </c>
      <c r="C60" s="36"/>
      <c r="D60" s="37"/>
      <c r="E60" s="60"/>
      <c r="F60" s="58"/>
      <c r="G60" s="44"/>
      <c r="H60" s="37"/>
      <c r="I60" s="36"/>
      <c r="J60" s="37"/>
      <c r="K60" s="36"/>
      <c r="L60" s="78"/>
    </row>
    <row r="61" spans="1:12" s="8" customFormat="1" ht="14.1" customHeight="1" x14ac:dyDescent="0.2">
      <c r="A61" s="21"/>
      <c r="B61" s="22" t="s">
        <v>10</v>
      </c>
      <c r="C61" s="225" t="s">
        <v>60</v>
      </c>
      <c r="D61" s="43"/>
      <c r="E61" s="231" t="s">
        <v>47</v>
      </c>
      <c r="F61" s="228" t="s">
        <v>48</v>
      </c>
      <c r="G61" s="44"/>
      <c r="H61" s="37"/>
      <c r="I61" s="146" t="s">
        <v>50</v>
      </c>
      <c r="J61" s="43"/>
      <c r="K61" s="146" t="s">
        <v>50</v>
      </c>
      <c r="L61" s="43"/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20">
        <f>D57+7</f>
        <v>44914</v>
      </c>
      <c r="E62" s="19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19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36"/>
      <c r="D63" s="37"/>
      <c r="E63" s="36"/>
      <c r="F63" s="37"/>
      <c r="G63" s="36"/>
      <c r="H63" s="37"/>
      <c r="I63" s="36"/>
      <c r="J63" s="37"/>
      <c r="K63" s="36"/>
      <c r="L63" s="37"/>
    </row>
    <row r="64" spans="1:12" s="7" customFormat="1" ht="14.1" customHeight="1" x14ac:dyDescent="0.2">
      <c r="A64" s="21"/>
      <c r="B64" s="22" t="s">
        <v>8</v>
      </c>
      <c r="C64" s="44"/>
      <c r="D64" s="37"/>
      <c r="E64" s="36"/>
      <c r="F64" s="37"/>
      <c r="G64" s="36"/>
      <c r="H64" s="37"/>
      <c r="I64" s="36"/>
      <c r="J64" s="37"/>
      <c r="K64" s="36"/>
      <c r="L64" s="37"/>
    </row>
    <row r="65" spans="1:12" s="7" customFormat="1" ht="14.1" customHeight="1" x14ac:dyDescent="0.2">
      <c r="A65" s="21"/>
      <c r="B65" s="22" t="s">
        <v>9</v>
      </c>
      <c r="C65" s="36"/>
      <c r="D65" s="37"/>
      <c r="E65" s="60"/>
      <c r="F65" s="58"/>
      <c r="G65" s="44"/>
      <c r="H65" s="37"/>
      <c r="I65" s="36"/>
      <c r="J65" s="37"/>
      <c r="K65" s="36"/>
      <c r="L65" s="37"/>
    </row>
    <row r="66" spans="1:12" s="7" customFormat="1" ht="14.1" customHeight="1" x14ac:dyDescent="0.2">
      <c r="A66" s="21"/>
      <c r="B66" s="22" t="s">
        <v>10</v>
      </c>
      <c r="C66" s="225" t="s">
        <v>60</v>
      </c>
      <c r="D66" s="62"/>
      <c r="E66" s="231" t="s">
        <v>47</v>
      </c>
      <c r="F66" s="228" t="s">
        <v>48</v>
      </c>
      <c r="G66" s="44"/>
      <c r="H66" s="37"/>
      <c r="I66" s="146" t="s">
        <v>50</v>
      </c>
      <c r="J66" s="43"/>
      <c r="K66" s="146" t="s">
        <v>50</v>
      </c>
      <c r="L66" s="43"/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20">
        <f>D62+7</f>
        <v>44921</v>
      </c>
      <c r="E67" s="19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19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52"/>
      <c r="E68" s="51" t="s">
        <v>17</v>
      </c>
      <c r="F68" s="52"/>
      <c r="G68" s="51" t="s">
        <v>17</v>
      </c>
      <c r="H68" s="52"/>
      <c r="I68" s="51" t="s">
        <v>17</v>
      </c>
      <c r="J68" s="52"/>
      <c r="K68" s="51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52"/>
      <c r="E69" s="53" t="s">
        <v>17</v>
      </c>
      <c r="F69" s="52"/>
      <c r="G69" s="53" t="s">
        <v>17</v>
      </c>
      <c r="H69" s="52"/>
      <c r="I69" s="53" t="s">
        <v>17</v>
      </c>
      <c r="J69" s="52"/>
      <c r="K69" s="53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54"/>
      <c r="E70" s="53" t="s">
        <v>17</v>
      </c>
      <c r="F70" s="120"/>
      <c r="G70" s="53" t="s">
        <v>17</v>
      </c>
      <c r="H70" s="120"/>
      <c r="I70" s="53" t="s">
        <v>17</v>
      </c>
      <c r="J70" s="120"/>
      <c r="K70" s="53" t="s">
        <v>17</v>
      </c>
      <c r="L70" s="120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52"/>
      <c r="E71" s="53" t="s">
        <v>17</v>
      </c>
      <c r="F71" s="120"/>
      <c r="G71" s="53" t="s">
        <v>17</v>
      </c>
      <c r="H71" s="120"/>
      <c r="I71" s="53" t="s">
        <v>17</v>
      </c>
      <c r="J71" s="120"/>
      <c r="K71" s="53" t="s">
        <v>17</v>
      </c>
      <c r="L71" s="120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20">
        <f>D67+7</f>
        <v>44928</v>
      </c>
      <c r="E72" s="19" t="s">
        <v>12</v>
      </c>
      <c r="F72" s="20">
        <f>D72+1</f>
        <v>44929</v>
      </c>
      <c r="G72" s="19" t="s">
        <v>4</v>
      </c>
      <c r="H72" s="20">
        <f>F72+1</f>
        <v>44930</v>
      </c>
      <c r="I72" s="19" t="s">
        <v>16</v>
      </c>
      <c r="J72" s="20">
        <f>H72+1</f>
        <v>44931</v>
      </c>
      <c r="K72" s="19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52"/>
      <c r="E73" s="51" t="s">
        <v>17</v>
      </c>
      <c r="F73" s="52"/>
      <c r="G73" s="51" t="s">
        <v>17</v>
      </c>
      <c r="H73" s="52"/>
      <c r="I73" s="51" t="s">
        <v>17</v>
      </c>
      <c r="J73" s="52"/>
      <c r="K73" s="51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52"/>
      <c r="E74" s="53" t="s">
        <v>17</v>
      </c>
      <c r="F74" s="52"/>
      <c r="G74" s="53" t="s">
        <v>17</v>
      </c>
      <c r="H74" s="52"/>
      <c r="I74" s="53" t="s">
        <v>17</v>
      </c>
      <c r="J74" s="52"/>
      <c r="K74" s="53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54"/>
      <c r="E75" s="53" t="s">
        <v>17</v>
      </c>
      <c r="F75" s="120"/>
      <c r="G75" s="53" t="s">
        <v>17</v>
      </c>
      <c r="H75" s="120"/>
      <c r="I75" s="53" t="s">
        <v>17</v>
      </c>
      <c r="J75" s="120"/>
      <c r="K75" s="53" t="s">
        <v>17</v>
      </c>
      <c r="L75" s="120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52"/>
      <c r="E76" s="53" t="s">
        <v>17</v>
      </c>
      <c r="F76" s="120"/>
      <c r="G76" s="53" t="s">
        <v>17</v>
      </c>
      <c r="H76" s="120"/>
      <c r="I76" s="53" t="s">
        <v>17</v>
      </c>
      <c r="J76" s="120"/>
      <c r="K76" s="55" t="s">
        <v>17</v>
      </c>
      <c r="L76" s="120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20">
        <f>D72+7</f>
        <v>44935</v>
      </c>
      <c r="E77" s="19" t="s">
        <v>12</v>
      </c>
      <c r="F77" s="20">
        <f>D77+1</f>
        <v>44936</v>
      </c>
      <c r="G77" s="19" t="s">
        <v>4</v>
      </c>
      <c r="H77" s="20">
        <f>F77+1</f>
        <v>44937</v>
      </c>
      <c r="I77" s="19" t="s">
        <v>16</v>
      </c>
      <c r="J77" s="20">
        <f>H77+1</f>
        <v>44938</v>
      </c>
      <c r="K77" s="19" t="s">
        <v>6</v>
      </c>
      <c r="L77" s="20">
        <f>J77+1</f>
        <v>44939</v>
      </c>
    </row>
    <row r="78" spans="1:12" s="7" customFormat="1" ht="14.1" customHeight="1" x14ac:dyDescent="0.2">
      <c r="A78" s="21"/>
      <c r="B78" s="22" t="s">
        <v>7</v>
      </c>
      <c r="C78" s="36"/>
      <c r="D78" s="37"/>
      <c r="E78" s="36"/>
      <c r="F78" s="37"/>
      <c r="G78" s="36"/>
      <c r="H78" s="37"/>
      <c r="I78" s="36"/>
      <c r="J78" s="37"/>
      <c r="K78" s="36"/>
      <c r="L78" s="37"/>
    </row>
    <row r="79" spans="1:12" s="7" customFormat="1" ht="14.1" customHeight="1" x14ac:dyDescent="0.2">
      <c r="A79" s="21"/>
      <c r="B79" s="22" t="s">
        <v>8</v>
      </c>
      <c r="C79" s="44"/>
      <c r="D79" s="37"/>
      <c r="E79" s="36"/>
      <c r="F79" s="37"/>
      <c r="G79" s="36"/>
      <c r="H79" s="37"/>
      <c r="I79" s="36"/>
      <c r="J79" s="37"/>
      <c r="K79" s="36"/>
      <c r="L79" s="78"/>
    </row>
    <row r="80" spans="1:12" s="7" customFormat="1" ht="14.1" customHeight="1" x14ac:dyDescent="0.2">
      <c r="A80" s="21"/>
      <c r="B80" s="22" t="s">
        <v>9</v>
      </c>
      <c r="C80" s="36"/>
      <c r="D80" s="37"/>
      <c r="E80" s="60"/>
      <c r="F80" s="58"/>
      <c r="G80" s="44"/>
      <c r="H80" s="37"/>
      <c r="I80" s="36"/>
      <c r="J80" s="37"/>
      <c r="K80" s="36"/>
      <c r="L80" s="78"/>
    </row>
    <row r="81" spans="1:12" s="8" customFormat="1" ht="14.1" customHeight="1" x14ac:dyDescent="0.2">
      <c r="A81" s="21"/>
      <c r="B81" s="22" t="s">
        <v>10</v>
      </c>
      <c r="C81" s="225" t="s">
        <v>60</v>
      </c>
      <c r="D81" s="62"/>
      <c r="E81" s="232" t="s">
        <v>47</v>
      </c>
      <c r="F81" s="228" t="s">
        <v>48</v>
      </c>
      <c r="G81" s="44"/>
      <c r="H81" s="37"/>
      <c r="I81" s="146" t="s">
        <v>50</v>
      </c>
      <c r="J81" s="43"/>
      <c r="K81" s="146" t="s">
        <v>50</v>
      </c>
      <c r="L81" s="43"/>
    </row>
    <row r="82" spans="1:12" s="3" customFormat="1" ht="14.1" customHeight="1" x14ac:dyDescent="0.2">
      <c r="A82" s="17">
        <v>15</v>
      </c>
      <c r="B82" s="18" t="s">
        <v>2</v>
      </c>
      <c r="C82" s="48" t="s">
        <v>3</v>
      </c>
      <c r="D82" s="20">
        <f>D77+7</f>
        <v>44942</v>
      </c>
      <c r="E82" s="19" t="s">
        <v>12</v>
      </c>
      <c r="F82" s="20">
        <f>D82+1</f>
        <v>44943</v>
      </c>
      <c r="G82" s="19" t="s">
        <v>4</v>
      </c>
      <c r="H82" s="20">
        <f>F82+1</f>
        <v>44944</v>
      </c>
      <c r="I82" s="19" t="s">
        <v>16</v>
      </c>
      <c r="J82" s="20">
        <f>H82+1</f>
        <v>44945</v>
      </c>
      <c r="K82" s="19" t="s">
        <v>6</v>
      </c>
      <c r="L82" s="20">
        <f>J82+1</f>
        <v>44946</v>
      </c>
    </row>
    <row r="83" spans="1:12" s="7" customFormat="1" ht="14.1" customHeight="1" x14ac:dyDescent="0.2">
      <c r="A83" s="21"/>
      <c r="B83" s="22" t="s">
        <v>7</v>
      </c>
      <c r="C83" s="36"/>
      <c r="D83" s="37"/>
      <c r="E83" s="36"/>
      <c r="F83" s="37"/>
      <c r="G83" s="36"/>
      <c r="H83" s="37"/>
      <c r="I83" s="36"/>
      <c r="J83" s="37"/>
      <c r="K83" s="36"/>
      <c r="L83" s="37"/>
    </row>
    <row r="84" spans="1:12" s="7" customFormat="1" ht="14.1" customHeight="1" x14ac:dyDescent="0.2">
      <c r="A84" s="21"/>
      <c r="B84" s="22" t="s">
        <v>8</v>
      </c>
      <c r="C84" s="44"/>
      <c r="D84" s="37"/>
      <c r="E84" s="36"/>
      <c r="F84" s="37"/>
      <c r="G84" s="36"/>
      <c r="H84" s="37"/>
      <c r="I84" s="36"/>
      <c r="J84" s="37"/>
      <c r="K84" s="36"/>
      <c r="L84" s="37"/>
    </row>
    <row r="85" spans="1:12" s="7" customFormat="1" ht="14.1" customHeight="1" x14ac:dyDescent="0.2">
      <c r="A85" s="21"/>
      <c r="B85" s="22" t="s">
        <v>9</v>
      </c>
      <c r="C85" s="36"/>
      <c r="D85" s="37"/>
      <c r="E85" s="60"/>
      <c r="F85" s="58"/>
      <c r="G85" s="44"/>
      <c r="H85" s="37"/>
      <c r="I85" s="36"/>
      <c r="J85" s="37"/>
      <c r="K85" s="36"/>
      <c r="L85" s="37"/>
    </row>
    <row r="86" spans="1:12" s="8" customFormat="1" ht="14.1" customHeight="1" x14ac:dyDescent="0.2">
      <c r="A86" s="21"/>
      <c r="B86" s="22" t="s">
        <v>10</v>
      </c>
      <c r="C86" s="225" t="s">
        <v>60</v>
      </c>
      <c r="D86" s="37"/>
      <c r="E86" s="231" t="s">
        <v>47</v>
      </c>
      <c r="F86" s="228" t="s">
        <v>48</v>
      </c>
      <c r="G86" s="44"/>
      <c r="H86" s="37"/>
      <c r="I86" s="44"/>
      <c r="J86" s="37"/>
      <c r="K86" s="44"/>
      <c r="L86" s="43"/>
    </row>
    <row r="87" spans="1:12" s="4" customFormat="1" ht="14.1" customHeight="1" x14ac:dyDescent="0.2">
      <c r="A87" s="233">
        <v>0</v>
      </c>
      <c r="B87" s="18" t="s">
        <v>2</v>
      </c>
      <c r="C87" s="19" t="s">
        <v>3</v>
      </c>
      <c r="D87" s="20">
        <f>D82+7</f>
        <v>44949</v>
      </c>
      <c r="E87" s="19" t="s">
        <v>12</v>
      </c>
      <c r="F87" s="20">
        <f>D87+1</f>
        <v>44950</v>
      </c>
      <c r="G87" s="19" t="s">
        <v>4</v>
      </c>
      <c r="H87" s="20">
        <f>F87+1</f>
        <v>44951</v>
      </c>
      <c r="I87" s="19" t="s">
        <v>16</v>
      </c>
      <c r="J87" s="20">
        <f>H87+1</f>
        <v>44952</v>
      </c>
      <c r="K87" s="19" t="s">
        <v>6</v>
      </c>
      <c r="L87" s="20">
        <f>J87+1</f>
        <v>44953</v>
      </c>
    </row>
    <row r="88" spans="1:12" s="8" customFormat="1" ht="14.1" customHeight="1" x14ac:dyDescent="0.2">
      <c r="A88" s="57"/>
      <c r="B88" s="22" t="s">
        <v>7</v>
      </c>
      <c r="C88" s="36"/>
      <c r="D88" s="37"/>
      <c r="E88" s="36"/>
      <c r="F88" s="37"/>
      <c r="G88" s="36"/>
      <c r="H88" s="37"/>
      <c r="I88" s="36"/>
      <c r="J88" s="37"/>
      <c r="K88" s="36"/>
      <c r="L88" s="37"/>
    </row>
    <row r="89" spans="1:12" s="8" customFormat="1" ht="14.1" customHeight="1" x14ac:dyDescent="0.2">
      <c r="A89" s="57"/>
      <c r="B89" s="22" t="s">
        <v>8</v>
      </c>
      <c r="C89" s="76" t="s">
        <v>31</v>
      </c>
      <c r="D89" s="37"/>
      <c r="E89" s="76" t="s">
        <v>31</v>
      </c>
      <c r="F89" s="58"/>
      <c r="G89" s="76" t="s">
        <v>31</v>
      </c>
      <c r="H89" s="37"/>
      <c r="I89" s="76" t="s">
        <v>31</v>
      </c>
      <c r="J89" s="37"/>
      <c r="K89" s="76" t="s">
        <v>31</v>
      </c>
      <c r="L89" s="58"/>
    </row>
    <row r="90" spans="1:12" s="8" customFormat="1" ht="14.1" customHeight="1" x14ac:dyDescent="0.2">
      <c r="A90" s="57"/>
      <c r="B90" s="22" t="s">
        <v>9</v>
      </c>
      <c r="C90" s="44"/>
      <c r="D90" s="37"/>
      <c r="E90" s="36"/>
      <c r="F90" s="78"/>
      <c r="G90" s="36"/>
      <c r="H90" s="78"/>
      <c r="I90" s="36"/>
      <c r="J90" s="78"/>
      <c r="K90" s="36"/>
      <c r="L90" s="37"/>
    </row>
    <row r="91" spans="1:12" s="8" customFormat="1" ht="14.1" customHeight="1" x14ac:dyDescent="0.2">
      <c r="A91" s="63"/>
      <c r="B91" s="64" t="s">
        <v>10</v>
      </c>
      <c r="C91" s="79"/>
      <c r="D91" s="49"/>
      <c r="E91" s="73"/>
      <c r="F91" s="49"/>
      <c r="G91" s="73"/>
      <c r="H91" s="83"/>
      <c r="I91" s="73"/>
      <c r="J91" s="83"/>
      <c r="K91" s="73"/>
      <c r="L91" s="49"/>
    </row>
    <row r="92" spans="1:12" s="2" customFormat="1" ht="14.1" customHeight="1" x14ac:dyDescent="0.2">
      <c r="A92" s="75"/>
      <c r="B92" s="84"/>
      <c r="C92" s="125"/>
      <c r="D92" s="257"/>
      <c r="E92" s="125"/>
      <c r="F92" s="257"/>
      <c r="G92" s="125"/>
      <c r="H92" s="257"/>
      <c r="I92" s="125"/>
      <c r="J92" s="257"/>
      <c r="K92" s="125"/>
      <c r="L92" s="257"/>
    </row>
    <row r="93" spans="1:12" x14ac:dyDescent="0.2">
      <c r="A93" s="90"/>
      <c r="B93" s="127"/>
      <c r="C93" s="72"/>
      <c r="D93" s="58"/>
      <c r="E93" s="72"/>
      <c r="F93" s="58"/>
      <c r="G93" s="72"/>
      <c r="H93" s="58"/>
      <c r="I93" s="72"/>
      <c r="J93" s="58"/>
      <c r="K93" s="72"/>
    </row>
    <row r="94" spans="1:12" ht="13.5" customHeight="1" x14ac:dyDescent="0.2">
      <c r="A94" s="274"/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5"/>
    </row>
    <row r="95" spans="1:12" ht="13.5" customHeight="1" x14ac:dyDescent="0.2">
      <c r="A95" s="21"/>
      <c r="B95" s="72"/>
      <c r="C95" s="274"/>
      <c r="D95" s="274"/>
      <c r="E95" s="274"/>
      <c r="F95" s="274"/>
      <c r="G95" s="274"/>
      <c r="H95" s="274"/>
      <c r="I95" s="274"/>
      <c r="J95" s="274"/>
      <c r="K95" s="274"/>
      <c r="L95" s="58"/>
    </row>
    <row r="96" spans="1:12" x14ac:dyDescent="0.2">
      <c r="A96" s="21"/>
      <c r="B96" s="72"/>
      <c r="C96" s="72"/>
      <c r="D96" s="58"/>
      <c r="E96" s="72"/>
      <c r="F96" s="58"/>
      <c r="G96" s="72"/>
      <c r="H96" s="58"/>
      <c r="I96" s="72"/>
      <c r="J96" s="58"/>
      <c r="K96" s="72"/>
      <c r="L96" s="58"/>
    </row>
    <row r="97" spans="1:12" x14ac:dyDescent="0.2">
      <c r="A97" s="90"/>
      <c r="B97" s="72"/>
      <c r="C97" s="72"/>
      <c r="D97" s="58"/>
      <c r="E97" s="72"/>
      <c r="F97" s="58"/>
      <c r="G97" s="72"/>
      <c r="H97" s="58"/>
      <c r="I97" s="72"/>
      <c r="J97" s="58"/>
      <c r="K97" s="72"/>
      <c r="L97" s="58"/>
    </row>
    <row r="98" spans="1:12" x14ac:dyDescent="0.2">
      <c r="A98" s="90"/>
      <c r="B98" s="89"/>
      <c r="C98" s="75"/>
      <c r="E98" s="75"/>
      <c r="G98" s="75"/>
      <c r="I98" s="75"/>
      <c r="K98" s="75"/>
    </row>
    <row r="99" spans="1:12" x14ac:dyDescent="0.2">
      <c r="A99" s="90"/>
      <c r="B99" s="89"/>
      <c r="C99" s="75"/>
      <c r="E99" s="75"/>
      <c r="G99" s="75"/>
      <c r="I99" s="75"/>
      <c r="K99" s="75"/>
    </row>
    <row r="100" spans="1:12" x14ac:dyDescent="0.2">
      <c r="B100" s="89"/>
      <c r="C100" s="234" t="s">
        <v>48</v>
      </c>
      <c r="D100" s="92">
        <f>COUNTIF(C$1:L$91,"Βιοηθικη")</f>
        <v>8</v>
      </c>
      <c r="E100" s="59" t="s">
        <v>88</v>
      </c>
      <c r="F100" s="129">
        <v>15</v>
      </c>
    </row>
    <row r="101" spans="1:12" x14ac:dyDescent="0.2">
      <c r="B101" s="89"/>
      <c r="C101" s="235" t="s">
        <v>46</v>
      </c>
      <c r="D101" s="92">
        <f>COUNTIF(C$1:L$91,"Εξωσ.Γονιμ")</f>
        <v>8</v>
      </c>
      <c r="E101" s="59" t="s">
        <v>88</v>
      </c>
      <c r="F101" s="129">
        <v>15</v>
      </c>
    </row>
    <row r="102" spans="1:12" x14ac:dyDescent="0.2">
      <c r="B102" s="89"/>
      <c r="C102" s="236" t="s">
        <v>47</v>
      </c>
      <c r="D102" s="92">
        <f>COUNTIF(C$1:L$91,"ΚινητΠεπτ")</f>
        <v>8</v>
      </c>
      <c r="E102" s="59" t="s">
        <v>88</v>
      </c>
      <c r="F102" s="129">
        <v>15</v>
      </c>
    </row>
    <row r="103" spans="1:12" x14ac:dyDescent="0.2">
      <c r="B103" s="89"/>
      <c r="C103" s="176" t="s">
        <v>50</v>
      </c>
      <c r="D103" s="92">
        <f>COUNTIF(C$1:L$91,"ΟξυςΧρΠονος")</f>
        <v>8</v>
      </c>
      <c r="E103" s="59" t="s">
        <v>88</v>
      </c>
      <c r="F103" s="129">
        <v>15</v>
      </c>
    </row>
    <row r="104" spans="1:12" x14ac:dyDescent="0.2">
      <c r="B104" s="89"/>
      <c r="C104" s="237" t="s">
        <v>49</v>
      </c>
      <c r="D104" s="92">
        <f>COUNTIF(C$1:L$91,"Παιδοκαρδ")</f>
        <v>8</v>
      </c>
      <c r="E104" s="59" t="s">
        <v>88</v>
      </c>
      <c r="F104" s="129">
        <v>15</v>
      </c>
    </row>
    <row r="105" spans="1:12" x14ac:dyDescent="0.2">
      <c r="B105" s="89"/>
      <c r="C105" s="238" t="s">
        <v>56</v>
      </c>
      <c r="D105" s="92">
        <f>COUNTIF(C$1:L$91,"ΤραύμαΜυο")</f>
        <v>8</v>
      </c>
      <c r="E105" s="59" t="s">
        <v>88</v>
      </c>
      <c r="F105" s="129">
        <v>15</v>
      </c>
    </row>
    <row r="106" spans="1:12" x14ac:dyDescent="0.2">
      <c r="B106" s="89"/>
      <c r="C106" s="239" t="s">
        <v>60</v>
      </c>
      <c r="D106" s="92">
        <f>COUNTIF(C$1:L$91,"ΧρησηΑντιβ.")</f>
        <v>8</v>
      </c>
      <c r="E106" s="59" t="s">
        <v>88</v>
      </c>
      <c r="F106" s="129">
        <v>15</v>
      </c>
    </row>
    <row r="107" spans="1:12" x14ac:dyDescent="0.2">
      <c r="C107" s="239" t="s">
        <v>68</v>
      </c>
      <c r="D107" s="92">
        <f>COUNTIF(C$1:L$91,"ΜεταβΝοσ")</f>
        <v>8</v>
      </c>
      <c r="E107" s="59" t="s">
        <v>88</v>
      </c>
      <c r="F107" s="129">
        <v>16</v>
      </c>
    </row>
  </sheetData>
  <mergeCells count="2">
    <mergeCell ref="C95:K95"/>
    <mergeCell ref="A94:L94"/>
  </mergeCells>
  <pageMargins left="0.70866141732283472" right="0.27559055118110237" top="1.1811023622047245" bottom="1.1417322834645669" header="0.59055118110236227" footer="0.59055118110236227"/>
  <pageSetup paperSize="9" scale="99" orientation="portrait" horizontalDpi="300" verticalDpi="300" r:id="rId1"/>
  <headerFooter alignWithMargins="0">
    <oddHeader xml:space="preserve">&amp;C&amp;"Calibri,Κανονικά"Ιατρική Σχολή 
9o Εξάμηνο&amp;R
</oddHeader>
    <oddFooter>&amp;C&amp;"Calibri,Κανονικά"&amp;F&amp;R&amp;"Calibri,Κανονικά"Σελίδα &amp;P</oddFooter>
  </headerFooter>
  <rowBreaks count="1" manualBreakCount="1">
    <brk id="5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305"/>
  <sheetViews>
    <sheetView view="pageBreakPreview" topLeftCell="A31" zoomScaleNormal="100" zoomScaleSheetLayoutView="100" workbookViewId="0">
      <selection activeCell="I104" sqref="I104"/>
    </sheetView>
  </sheetViews>
  <sheetFormatPr defaultColWidth="8.625" defaultRowHeight="12.75" x14ac:dyDescent="0.2"/>
  <cols>
    <col min="1" max="1" width="2.625" style="88" customWidth="1"/>
    <col min="2" max="2" width="5" style="94" customWidth="1"/>
    <col min="3" max="3" width="8.625" style="59" customWidth="1"/>
    <col min="4" max="4" width="6.375" style="43" customWidth="1"/>
    <col min="5" max="5" width="8.625" style="59" customWidth="1"/>
    <col min="6" max="6" width="6.375" style="43" customWidth="1"/>
    <col min="7" max="7" width="8.625" style="59" customWidth="1"/>
    <col min="8" max="8" width="6.25" style="43" customWidth="1"/>
    <col min="9" max="9" width="8.625" style="59" customWidth="1"/>
    <col min="10" max="10" width="6.25" style="43" customWidth="1"/>
    <col min="11" max="11" width="8.625" style="59" customWidth="1"/>
    <col min="12" max="12" width="8" style="43" customWidth="1"/>
    <col min="13" max="16384" width="8.625" style="1"/>
  </cols>
  <sheetData>
    <row r="1" spans="1:12" s="5" customFormat="1" ht="14.1" customHeight="1" x14ac:dyDescent="0.2">
      <c r="A1" s="12" t="s">
        <v>0</v>
      </c>
      <c r="B1" s="13" t="s">
        <v>1</v>
      </c>
      <c r="C1" s="95" t="s">
        <v>54</v>
      </c>
      <c r="D1" s="14" t="s">
        <v>3</v>
      </c>
      <c r="E1" s="15" t="s">
        <v>11</v>
      </c>
      <c r="F1" s="16" t="s">
        <v>12</v>
      </c>
      <c r="G1" s="15" t="s">
        <v>13</v>
      </c>
      <c r="H1" s="16" t="s">
        <v>4</v>
      </c>
      <c r="I1" s="15" t="s">
        <v>14</v>
      </c>
      <c r="J1" s="16" t="s">
        <v>5</v>
      </c>
      <c r="K1" s="15" t="s">
        <v>15</v>
      </c>
      <c r="L1" s="16" t="s">
        <v>6</v>
      </c>
    </row>
    <row r="2" spans="1:12" s="6" customFormat="1" ht="14.1" customHeight="1" x14ac:dyDescent="0.2">
      <c r="A2" s="17">
        <v>1</v>
      </c>
      <c r="B2" s="18" t="s">
        <v>2</v>
      </c>
      <c r="C2" s="19" t="s">
        <v>3</v>
      </c>
      <c r="D2" s="20">
        <v>44830</v>
      </c>
      <c r="E2" s="19" t="s">
        <v>12</v>
      </c>
      <c r="F2" s="20">
        <f>D2+1</f>
        <v>44831</v>
      </c>
      <c r="G2" s="19" t="s">
        <v>4</v>
      </c>
      <c r="H2" s="20">
        <f>F2+1</f>
        <v>44832</v>
      </c>
      <c r="I2" s="19" t="s">
        <v>16</v>
      </c>
      <c r="J2" s="20">
        <f>H2+1</f>
        <v>44833</v>
      </c>
      <c r="K2" s="19" t="s">
        <v>6</v>
      </c>
      <c r="L2" s="20">
        <f>J2+1</f>
        <v>44834</v>
      </c>
    </row>
    <row r="3" spans="1:12" s="7" customFormat="1" ht="14.1" customHeight="1" x14ac:dyDescent="0.2">
      <c r="A3" s="21"/>
      <c r="B3" s="22" t="s">
        <v>7</v>
      </c>
      <c r="C3" s="217"/>
      <c r="D3" s="218"/>
      <c r="E3" s="219"/>
      <c r="F3" s="218"/>
      <c r="G3" s="219"/>
      <c r="H3" s="218"/>
      <c r="I3" s="217"/>
      <c r="J3" s="218"/>
      <c r="K3" s="217"/>
      <c r="L3" s="218"/>
    </row>
    <row r="4" spans="1:12" s="7" customFormat="1" ht="14.1" customHeight="1" x14ac:dyDescent="0.2">
      <c r="A4" s="21"/>
      <c r="B4" s="22" t="s">
        <v>8</v>
      </c>
      <c r="C4" s="219"/>
      <c r="D4" s="218"/>
      <c r="E4" s="217"/>
      <c r="F4" s="218"/>
      <c r="G4" s="217"/>
      <c r="H4" s="218"/>
      <c r="I4" s="217"/>
      <c r="J4" s="218"/>
      <c r="K4" s="217"/>
      <c r="L4" s="220"/>
    </row>
    <row r="5" spans="1:12" s="7" customFormat="1" ht="14.1" customHeight="1" x14ac:dyDescent="0.2">
      <c r="A5" s="21"/>
      <c r="B5" s="22" t="s">
        <v>9</v>
      </c>
      <c r="C5" s="219"/>
      <c r="D5" s="220"/>
      <c r="E5" s="217"/>
      <c r="F5" s="218"/>
      <c r="G5" s="219"/>
      <c r="H5" s="218"/>
      <c r="I5" s="240"/>
      <c r="J5" s="218"/>
      <c r="K5" s="278"/>
      <c r="L5" s="279"/>
    </row>
    <row r="6" spans="1:12" s="8" customFormat="1" ht="14.1" customHeight="1" x14ac:dyDescent="0.2">
      <c r="A6" s="21"/>
      <c r="B6" s="22" t="s">
        <v>10</v>
      </c>
      <c r="C6" s="242" t="s">
        <v>38</v>
      </c>
      <c r="D6" s="243" t="s">
        <v>76</v>
      </c>
      <c r="E6" s="241" t="s">
        <v>80</v>
      </c>
      <c r="F6" s="241" t="s">
        <v>91</v>
      </c>
      <c r="G6" s="265" t="s">
        <v>93</v>
      </c>
      <c r="H6" s="78"/>
      <c r="K6" s="74"/>
      <c r="L6" s="78"/>
    </row>
    <row r="7" spans="1:12" s="3" customFormat="1" ht="14.1" customHeight="1" x14ac:dyDescent="0.2">
      <c r="A7" s="17">
        <v>2</v>
      </c>
      <c r="B7" s="18" t="s">
        <v>2</v>
      </c>
      <c r="C7" s="19" t="s">
        <v>3</v>
      </c>
      <c r="D7" s="20">
        <f>D2+7</f>
        <v>44837</v>
      </c>
      <c r="E7" s="19" t="s">
        <v>12</v>
      </c>
      <c r="F7" s="20">
        <f>D7+1</f>
        <v>44838</v>
      </c>
      <c r="G7" s="19" t="s">
        <v>4</v>
      </c>
      <c r="H7" s="20">
        <f>F7+1</f>
        <v>44839</v>
      </c>
      <c r="I7" s="19" t="s">
        <v>16</v>
      </c>
      <c r="J7" s="20">
        <f>H7+1</f>
        <v>44840</v>
      </c>
      <c r="K7" s="19" t="s">
        <v>6</v>
      </c>
      <c r="L7" s="20">
        <f>J7+1</f>
        <v>44841</v>
      </c>
    </row>
    <row r="8" spans="1:12" s="7" customFormat="1" ht="14.1" customHeight="1" x14ac:dyDescent="0.2">
      <c r="A8" s="21"/>
      <c r="B8" s="22" t="s">
        <v>7</v>
      </c>
      <c r="C8" s="217"/>
      <c r="D8" s="218"/>
      <c r="E8" s="219"/>
      <c r="F8" s="218"/>
      <c r="G8" s="219"/>
      <c r="H8" s="218"/>
      <c r="I8" s="217"/>
      <c r="J8" s="218"/>
      <c r="K8" s="217"/>
      <c r="L8" s="218"/>
    </row>
    <row r="9" spans="1:12" s="7" customFormat="1" ht="14.1" customHeight="1" x14ac:dyDescent="0.2">
      <c r="A9" s="21"/>
      <c r="B9" s="22" t="s">
        <v>8</v>
      </c>
      <c r="C9" s="219"/>
      <c r="D9" s="218"/>
      <c r="E9" s="217"/>
      <c r="F9" s="218"/>
      <c r="G9" s="217"/>
      <c r="H9" s="218"/>
      <c r="I9" s="217"/>
      <c r="J9" s="218"/>
      <c r="K9" s="217"/>
      <c r="L9" s="220"/>
    </row>
    <row r="10" spans="1:12" s="7" customFormat="1" ht="14.1" customHeight="1" x14ac:dyDescent="0.2">
      <c r="A10" s="21"/>
      <c r="B10" s="22" t="s">
        <v>9</v>
      </c>
      <c r="C10" s="219"/>
      <c r="D10" s="220"/>
      <c r="E10" s="217"/>
      <c r="F10" s="218"/>
      <c r="G10" s="219"/>
      <c r="H10" s="218"/>
      <c r="I10" s="240"/>
      <c r="J10" s="218"/>
      <c r="K10" s="278"/>
      <c r="L10" s="279"/>
    </row>
    <row r="11" spans="1:12" s="8" customFormat="1" ht="14.1" customHeight="1" x14ac:dyDescent="0.2">
      <c r="A11" s="21"/>
      <c r="B11" s="22" t="s">
        <v>10</v>
      </c>
      <c r="C11" s="242" t="s">
        <v>38</v>
      </c>
      <c r="D11" s="243" t="s">
        <v>76</v>
      </c>
      <c r="E11" s="241" t="s">
        <v>80</v>
      </c>
      <c r="F11" s="241" t="s">
        <v>91</v>
      </c>
      <c r="G11" s="265" t="s">
        <v>93</v>
      </c>
      <c r="H11" s="78"/>
      <c r="I11" s="74"/>
      <c r="J11" s="78"/>
      <c r="K11" s="74"/>
      <c r="L11" s="78"/>
    </row>
    <row r="12" spans="1:12" s="3" customFormat="1" ht="14.1" customHeight="1" x14ac:dyDescent="0.2">
      <c r="A12" s="17">
        <v>3</v>
      </c>
      <c r="B12" s="18" t="s">
        <v>2</v>
      </c>
      <c r="C12" s="19" t="s">
        <v>3</v>
      </c>
      <c r="D12" s="20">
        <f>D7+7</f>
        <v>44844</v>
      </c>
      <c r="E12" s="19" t="s">
        <v>12</v>
      </c>
      <c r="F12" s="20">
        <f>D12+1</f>
        <v>44845</v>
      </c>
      <c r="G12" s="19" t="s">
        <v>4</v>
      </c>
      <c r="H12" s="20">
        <f>F12+1</f>
        <v>44846</v>
      </c>
      <c r="I12" s="19" t="s">
        <v>16</v>
      </c>
      <c r="J12" s="20">
        <f>H12+1</f>
        <v>44847</v>
      </c>
      <c r="K12" s="48" t="s">
        <v>6</v>
      </c>
      <c r="L12" s="20">
        <f>J12+1</f>
        <v>44848</v>
      </c>
    </row>
    <row r="13" spans="1:12" s="7" customFormat="1" ht="14.1" customHeight="1" x14ac:dyDescent="0.2">
      <c r="A13" s="21"/>
      <c r="B13" s="22" t="s">
        <v>7</v>
      </c>
      <c r="C13" s="36"/>
      <c r="D13" s="37"/>
      <c r="E13" s="44"/>
      <c r="F13" s="37"/>
      <c r="G13" s="36"/>
      <c r="H13" s="37"/>
      <c r="I13" s="36"/>
      <c r="J13" s="37"/>
      <c r="K13" s="74"/>
      <c r="L13" s="37"/>
    </row>
    <row r="14" spans="1:12" s="7" customFormat="1" ht="14.1" customHeight="1" x14ac:dyDescent="0.2">
      <c r="A14" s="21"/>
      <c r="B14" s="22" t="s">
        <v>8</v>
      </c>
      <c r="C14" s="44"/>
      <c r="D14" s="37"/>
      <c r="E14" s="36"/>
      <c r="F14" s="37"/>
      <c r="G14" s="36"/>
      <c r="H14" s="37"/>
      <c r="I14" s="36"/>
      <c r="J14" s="37"/>
      <c r="K14" s="74"/>
      <c r="L14" s="78"/>
    </row>
    <row r="15" spans="1:12" s="7" customFormat="1" ht="14.1" customHeight="1" x14ac:dyDescent="0.2">
      <c r="A15" s="21"/>
      <c r="B15" s="22" t="s">
        <v>9</v>
      </c>
      <c r="C15" s="59"/>
      <c r="D15" s="43"/>
      <c r="E15" s="44"/>
      <c r="F15" s="37"/>
      <c r="G15" s="44"/>
      <c r="H15" s="37"/>
      <c r="I15" s="44"/>
      <c r="J15" s="37"/>
      <c r="K15" s="276"/>
      <c r="L15" s="277"/>
    </row>
    <row r="16" spans="1:12" s="8" customFormat="1" ht="14.1" customHeight="1" x14ac:dyDescent="0.2">
      <c r="A16" s="21"/>
      <c r="B16" s="22" t="s">
        <v>10</v>
      </c>
      <c r="C16" s="242" t="s">
        <v>38</v>
      </c>
      <c r="D16" s="243" t="s">
        <v>76</v>
      </c>
      <c r="E16" s="241" t="s">
        <v>80</v>
      </c>
      <c r="F16" s="241" t="s">
        <v>91</v>
      </c>
      <c r="G16" s="265" t="s">
        <v>93</v>
      </c>
      <c r="H16" s="78"/>
      <c r="I16" s="74"/>
      <c r="J16" s="78"/>
      <c r="K16" s="74"/>
      <c r="L16" s="78"/>
    </row>
    <row r="17" spans="1:12" s="3" customFormat="1" ht="14.1" customHeight="1" x14ac:dyDescent="0.2">
      <c r="A17" s="17">
        <v>4</v>
      </c>
      <c r="B17" s="18" t="s">
        <v>2</v>
      </c>
      <c r="C17" s="19" t="s">
        <v>3</v>
      </c>
      <c r="D17" s="20">
        <f>D12+7</f>
        <v>44851</v>
      </c>
      <c r="E17" s="19" t="s">
        <v>12</v>
      </c>
      <c r="F17" s="20">
        <f>D17+1</f>
        <v>44852</v>
      </c>
      <c r="G17" s="19" t="s">
        <v>4</v>
      </c>
      <c r="H17" s="20">
        <f>F17+1</f>
        <v>44853</v>
      </c>
      <c r="I17" s="19" t="s">
        <v>16</v>
      </c>
      <c r="J17" s="20">
        <f>H17+1</f>
        <v>44854</v>
      </c>
      <c r="K17" s="48" t="s">
        <v>6</v>
      </c>
      <c r="L17" s="20">
        <f>J17+1</f>
        <v>44855</v>
      </c>
    </row>
    <row r="18" spans="1:12" s="7" customFormat="1" ht="14.1" customHeight="1" x14ac:dyDescent="0.2">
      <c r="A18" s="21"/>
      <c r="B18" s="22" t="s">
        <v>7</v>
      </c>
      <c r="C18" s="36"/>
      <c r="D18" s="37"/>
      <c r="E18" s="44"/>
      <c r="F18" s="37"/>
      <c r="G18" s="36"/>
      <c r="H18" s="37"/>
      <c r="I18" s="36"/>
      <c r="J18" s="37"/>
      <c r="K18" s="74"/>
      <c r="L18" s="43"/>
    </row>
    <row r="19" spans="1:12" s="7" customFormat="1" ht="14.1" customHeight="1" x14ac:dyDescent="0.2">
      <c r="A19" s="21"/>
      <c r="B19" s="22" t="s">
        <v>8</v>
      </c>
      <c r="C19" s="44"/>
      <c r="D19" s="37"/>
      <c r="E19" s="36"/>
      <c r="F19" s="37"/>
      <c r="G19" s="36"/>
      <c r="H19" s="37"/>
      <c r="I19" s="36"/>
      <c r="J19" s="37"/>
      <c r="K19" s="74"/>
      <c r="L19" s="43"/>
    </row>
    <row r="20" spans="1:12" s="7" customFormat="1" ht="14.1" customHeight="1" x14ac:dyDescent="0.2">
      <c r="A20" s="21"/>
      <c r="B20" s="22" t="s">
        <v>9</v>
      </c>
      <c r="C20" s="59"/>
      <c r="D20" s="43"/>
      <c r="E20" s="44"/>
      <c r="F20" s="37"/>
      <c r="G20" s="44"/>
      <c r="H20" s="37"/>
      <c r="I20" s="36"/>
      <c r="J20" s="37"/>
      <c r="K20" s="46"/>
      <c r="L20" s="43"/>
    </row>
    <row r="21" spans="1:12" s="8" customFormat="1" ht="14.1" customHeight="1" x14ac:dyDescent="0.2">
      <c r="A21" s="21"/>
      <c r="B21" s="22" t="s">
        <v>10</v>
      </c>
      <c r="C21" s="242" t="s">
        <v>38</v>
      </c>
      <c r="D21" s="243" t="s">
        <v>76</v>
      </c>
      <c r="E21" s="241" t="s">
        <v>80</v>
      </c>
      <c r="F21" s="241" t="s">
        <v>91</v>
      </c>
      <c r="G21" s="265" t="s">
        <v>93</v>
      </c>
      <c r="H21" s="78"/>
      <c r="I21" s="23" t="s">
        <v>51</v>
      </c>
      <c r="J21" s="101" t="s">
        <v>70</v>
      </c>
      <c r="K21" s="23" t="s">
        <v>51</v>
      </c>
      <c r="L21" s="101" t="s">
        <v>70</v>
      </c>
    </row>
    <row r="22" spans="1:12" s="3" customFormat="1" ht="14.1" customHeight="1" x14ac:dyDescent="0.2">
      <c r="A22" s="17">
        <v>5</v>
      </c>
      <c r="B22" s="18" t="s">
        <v>2</v>
      </c>
      <c r="C22" s="19" t="s">
        <v>3</v>
      </c>
      <c r="D22" s="20">
        <f>D17+7</f>
        <v>44858</v>
      </c>
      <c r="E22" s="19" t="s">
        <v>12</v>
      </c>
      <c r="F22" s="20">
        <f>D22+1</f>
        <v>44859</v>
      </c>
      <c r="G22" s="19" t="s">
        <v>4</v>
      </c>
      <c r="H22" s="20">
        <f>F22+1</f>
        <v>44860</v>
      </c>
      <c r="I22" s="19" t="s">
        <v>16</v>
      </c>
      <c r="J22" s="20">
        <f>H22+1</f>
        <v>44861</v>
      </c>
      <c r="K22" s="48" t="s">
        <v>6</v>
      </c>
      <c r="L22" s="20">
        <f>J22+1</f>
        <v>44862</v>
      </c>
    </row>
    <row r="23" spans="1:12" s="7" customFormat="1" ht="14.1" customHeight="1" x14ac:dyDescent="0.2">
      <c r="A23" s="21"/>
      <c r="B23" s="22" t="s">
        <v>7</v>
      </c>
      <c r="C23" s="36"/>
      <c r="D23" s="37"/>
      <c r="E23" s="44"/>
      <c r="F23" s="37"/>
      <c r="G23" s="59"/>
      <c r="H23" s="59"/>
      <c r="I23" s="74"/>
      <c r="J23" s="37"/>
      <c r="K23" s="69" t="s">
        <v>17</v>
      </c>
      <c r="L23" s="52"/>
    </row>
    <row r="24" spans="1:12" s="7" customFormat="1" ht="14.1" customHeight="1" x14ac:dyDescent="0.2">
      <c r="A24" s="21"/>
      <c r="B24" s="22" t="s">
        <v>8</v>
      </c>
      <c r="C24" s="44"/>
      <c r="D24" s="37"/>
      <c r="E24" s="36"/>
      <c r="F24" s="37"/>
      <c r="G24" s="59"/>
      <c r="H24" s="59"/>
      <c r="I24" s="74"/>
      <c r="J24" s="37"/>
      <c r="K24" s="70" t="s">
        <v>17</v>
      </c>
      <c r="L24" s="52"/>
    </row>
    <row r="25" spans="1:12" s="7" customFormat="1" ht="14.1" customHeight="1" x14ac:dyDescent="0.2">
      <c r="A25" s="21"/>
      <c r="B25" s="22" t="s">
        <v>9</v>
      </c>
      <c r="C25" s="59"/>
      <c r="D25" s="43"/>
      <c r="E25" s="44"/>
      <c r="F25" s="37"/>
      <c r="G25" s="59"/>
      <c r="H25" s="59"/>
      <c r="I25" s="74"/>
      <c r="J25" s="37"/>
      <c r="K25" s="70" t="s">
        <v>17</v>
      </c>
      <c r="L25" s="54"/>
    </row>
    <row r="26" spans="1:12" s="8" customFormat="1" ht="14.1" customHeight="1" x14ac:dyDescent="0.2">
      <c r="A26" s="21"/>
      <c r="B26" s="22" t="s">
        <v>10</v>
      </c>
      <c r="C26" s="242" t="s">
        <v>38</v>
      </c>
      <c r="D26" s="243" t="s">
        <v>76</v>
      </c>
      <c r="E26" s="241" t="s">
        <v>80</v>
      </c>
      <c r="F26" s="241" t="s">
        <v>91</v>
      </c>
      <c r="G26" s="265" t="s">
        <v>93</v>
      </c>
      <c r="H26" s="78"/>
      <c r="I26" s="244" t="s">
        <v>53</v>
      </c>
      <c r="J26" s="23" t="s">
        <v>51</v>
      </c>
      <c r="K26" s="203" t="s">
        <v>17</v>
      </c>
      <c r="L26" s="52"/>
    </row>
    <row r="27" spans="1:12" s="3" customFormat="1" ht="14.1" customHeight="1" x14ac:dyDescent="0.2">
      <c r="A27" s="17">
        <v>6</v>
      </c>
      <c r="B27" s="18" t="s">
        <v>2</v>
      </c>
      <c r="C27" s="19" t="s">
        <v>3</v>
      </c>
      <c r="D27" s="20">
        <f>D22+7</f>
        <v>44865</v>
      </c>
      <c r="E27" s="19" t="s">
        <v>12</v>
      </c>
      <c r="F27" s="20">
        <f>D27+1</f>
        <v>44866</v>
      </c>
      <c r="G27" s="19" t="s">
        <v>4</v>
      </c>
      <c r="H27" s="20">
        <f>F27+1</f>
        <v>44867</v>
      </c>
      <c r="I27" s="19" t="s">
        <v>16</v>
      </c>
      <c r="J27" s="20">
        <f>H27+1</f>
        <v>44868</v>
      </c>
      <c r="K27" s="48" t="s">
        <v>6</v>
      </c>
      <c r="L27" s="20">
        <f>J27+1</f>
        <v>44869</v>
      </c>
    </row>
    <row r="28" spans="1:12" s="7" customFormat="1" ht="14.1" customHeight="1" x14ac:dyDescent="0.2">
      <c r="A28" s="21"/>
      <c r="B28" s="22" t="s">
        <v>7</v>
      </c>
      <c r="C28" s="36"/>
      <c r="D28" s="37"/>
      <c r="E28" s="44"/>
      <c r="F28" s="37"/>
      <c r="G28" s="36"/>
      <c r="H28" s="37"/>
      <c r="I28" s="36"/>
      <c r="J28" s="37"/>
      <c r="K28" s="74"/>
      <c r="L28" s="37"/>
    </row>
    <row r="29" spans="1:12" s="7" customFormat="1" ht="14.1" customHeight="1" x14ac:dyDescent="0.2">
      <c r="A29" s="21"/>
      <c r="B29" s="22" t="s">
        <v>8</v>
      </c>
      <c r="C29" s="44"/>
      <c r="D29" s="37"/>
      <c r="E29" s="36"/>
      <c r="F29" s="37"/>
      <c r="G29" s="36"/>
      <c r="H29" s="37"/>
      <c r="I29" s="36"/>
      <c r="J29" s="37"/>
      <c r="K29" s="74"/>
      <c r="L29" s="78"/>
    </row>
    <row r="30" spans="1:12" s="7" customFormat="1" ht="14.1" customHeight="1" x14ac:dyDescent="0.2">
      <c r="A30" s="21"/>
      <c r="B30" s="22" t="s">
        <v>9</v>
      </c>
      <c r="C30" s="59"/>
      <c r="D30" s="43"/>
      <c r="E30" s="44"/>
      <c r="F30" s="37"/>
      <c r="G30" s="44"/>
      <c r="H30" s="37"/>
      <c r="I30" s="36"/>
      <c r="J30" s="37"/>
      <c r="K30" s="276"/>
      <c r="L30" s="277"/>
    </row>
    <row r="31" spans="1:12" s="8" customFormat="1" ht="14.1" customHeight="1" x14ac:dyDescent="0.2">
      <c r="A31" s="21"/>
      <c r="B31" s="22" t="s">
        <v>10</v>
      </c>
      <c r="C31" s="242" t="s">
        <v>38</v>
      </c>
      <c r="D31" s="243" t="s">
        <v>76</v>
      </c>
      <c r="E31" s="241" t="s">
        <v>80</v>
      </c>
      <c r="F31" s="241" t="s">
        <v>91</v>
      </c>
      <c r="G31" s="265" t="s">
        <v>93</v>
      </c>
      <c r="H31" s="78"/>
      <c r="I31" s="244" t="s">
        <v>53</v>
      </c>
      <c r="J31" s="23" t="s">
        <v>51</v>
      </c>
      <c r="K31" s="23" t="s">
        <v>51</v>
      </c>
      <c r="L31" s="101" t="s">
        <v>70</v>
      </c>
    </row>
    <row r="32" spans="1:12" s="3" customFormat="1" ht="14.1" customHeight="1" x14ac:dyDescent="0.2">
      <c r="A32" s="17">
        <v>7</v>
      </c>
      <c r="B32" s="18" t="s">
        <v>2</v>
      </c>
      <c r="C32" s="19" t="s">
        <v>3</v>
      </c>
      <c r="D32" s="20">
        <f>D27+7</f>
        <v>44872</v>
      </c>
      <c r="E32" s="19" t="s">
        <v>12</v>
      </c>
      <c r="F32" s="20">
        <f>D32+1</f>
        <v>44873</v>
      </c>
      <c r="G32" s="19" t="s">
        <v>4</v>
      </c>
      <c r="H32" s="20">
        <f>F32+1</f>
        <v>44874</v>
      </c>
      <c r="I32" s="19" t="s">
        <v>16</v>
      </c>
      <c r="J32" s="20">
        <f>H32+1</f>
        <v>44875</v>
      </c>
      <c r="K32" s="48" t="s">
        <v>6</v>
      </c>
      <c r="L32" s="20">
        <f>J32+1</f>
        <v>44876</v>
      </c>
    </row>
    <row r="33" spans="1:12" s="7" customFormat="1" ht="14.1" customHeight="1" x14ac:dyDescent="0.2">
      <c r="A33" s="21"/>
      <c r="B33" s="22" t="s">
        <v>7</v>
      </c>
      <c r="C33" s="36"/>
      <c r="D33" s="37"/>
      <c r="E33" s="44"/>
      <c r="F33" s="37"/>
      <c r="G33" s="59"/>
      <c r="H33" s="59"/>
      <c r="I33" s="74"/>
      <c r="J33" s="37"/>
      <c r="K33" s="69" t="s">
        <v>17</v>
      </c>
      <c r="L33" s="52"/>
    </row>
    <row r="34" spans="1:12" s="7" customFormat="1" ht="14.1" customHeight="1" x14ac:dyDescent="0.2">
      <c r="A34" s="21"/>
      <c r="B34" s="22" t="s">
        <v>8</v>
      </c>
      <c r="C34" s="44"/>
      <c r="D34" s="37"/>
      <c r="E34" s="36"/>
      <c r="F34" s="37"/>
      <c r="G34" s="59"/>
      <c r="H34" s="59"/>
      <c r="I34" s="74"/>
      <c r="J34" s="37"/>
      <c r="K34" s="70" t="s">
        <v>17</v>
      </c>
      <c r="L34" s="52"/>
    </row>
    <row r="35" spans="1:12" s="7" customFormat="1" ht="14.1" customHeight="1" x14ac:dyDescent="0.2">
      <c r="A35" s="21"/>
      <c r="B35" s="22" t="s">
        <v>9</v>
      </c>
      <c r="C35" s="59"/>
      <c r="D35" s="43"/>
      <c r="E35" s="44"/>
      <c r="F35" s="37"/>
      <c r="G35" s="59"/>
      <c r="H35" s="59"/>
      <c r="I35" s="74"/>
      <c r="J35" s="37"/>
      <c r="K35" s="70" t="s">
        <v>17</v>
      </c>
      <c r="L35" s="54"/>
    </row>
    <row r="36" spans="1:12" s="8" customFormat="1" ht="14.1" customHeight="1" x14ac:dyDescent="0.2">
      <c r="A36" s="21"/>
      <c r="B36" s="22" t="s">
        <v>10</v>
      </c>
      <c r="C36" s="242" t="s">
        <v>38</v>
      </c>
      <c r="D36" s="243" t="s">
        <v>76</v>
      </c>
      <c r="E36" s="241" t="s">
        <v>80</v>
      </c>
      <c r="F36" s="241" t="s">
        <v>91</v>
      </c>
      <c r="G36" s="265" t="s">
        <v>93</v>
      </c>
      <c r="H36" s="78"/>
      <c r="I36" s="245" t="s">
        <v>53</v>
      </c>
      <c r="J36" s="23" t="s">
        <v>51</v>
      </c>
      <c r="K36" s="203" t="s">
        <v>17</v>
      </c>
      <c r="L36" s="52"/>
    </row>
    <row r="37" spans="1:12" s="3" customFormat="1" ht="14.1" customHeight="1" x14ac:dyDescent="0.2">
      <c r="A37" s="17">
        <v>8</v>
      </c>
      <c r="B37" s="18" t="s">
        <v>2</v>
      </c>
      <c r="C37" s="19" t="s">
        <v>3</v>
      </c>
      <c r="D37" s="20">
        <f>D32+7</f>
        <v>44879</v>
      </c>
      <c r="E37" s="19" t="s">
        <v>12</v>
      </c>
      <c r="F37" s="20">
        <f>D37+1</f>
        <v>44880</v>
      </c>
      <c r="G37" s="19" t="s">
        <v>4</v>
      </c>
      <c r="H37" s="20">
        <f>F37+1</f>
        <v>44881</v>
      </c>
      <c r="I37" s="19" t="s">
        <v>16</v>
      </c>
      <c r="J37" s="20">
        <f>H37+1</f>
        <v>44882</v>
      </c>
      <c r="K37" s="48" t="s">
        <v>6</v>
      </c>
      <c r="L37" s="20">
        <f>J37+1</f>
        <v>44883</v>
      </c>
    </row>
    <row r="38" spans="1:12" s="7" customFormat="1" ht="14.1" customHeight="1" x14ac:dyDescent="0.2">
      <c r="A38" s="21"/>
      <c r="B38" s="22" t="s">
        <v>7</v>
      </c>
      <c r="C38" s="36"/>
      <c r="D38" s="37"/>
      <c r="E38" s="59"/>
      <c r="F38" s="43"/>
      <c r="G38" s="59"/>
      <c r="H38" s="59"/>
      <c r="I38" s="69" t="s">
        <v>17</v>
      </c>
      <c r="J38" s="52"/>
      <c r="K38" s="74"/>
      <c r="L38" s="37"/>
    </row>
    <row r="39" spans="1:12" s="7" customFormat="1" ht="14.1" customHeight="1" x14ac:dyDescent="0.2">
      <c r="A39" s="21"/>
      <c r="B39" s="22" t="s">
        <v>8</v>
      </c>
      <c r="C39" s="44"/>
      <c r="D39" s="37"/>
      <c r="E39" s="59"/>
      <c r="F39" s="43"/>
      <c r="G39" s="59"/>
      <c r="H39" s="59"/>
      <c r="I39" s="70" t="s">
        <v>17</v>
      </c>
      <c r="J39" s="52"/>
      <c r="K39" s="74"/>
      <c r="L39" s="78"/>
    </row>
    <row r="40" spans="1:12" s="7" customFormat="1" ht="14.1" customHeight="1" x14ac:dyDescent="0.2">
      <c r="A40" s="21"/>
      <c r="B40" s="22" t="s">
        <v>9</v>
      </c>
      <c r="C40" s="59"/>
      <c r="D40" s="43"/>
      <c r="E40" s="59"/>
      <c r="F40" s="43"/>
      <c r="G40" s="59"/>
      <c r="H40" s="59"/>
      <c r="I40" s="70" t="s">
        <v>17</v>
      </c>
      <c r="J40" s="54"/>
      <c r="K40" s="276"/>
      <c r="L40" s="277"/>
    </row>
    <row r="41" spans="1:12" s="8" customFormat="1" ht="14.1" customHeight="1" x14ac:dyDescent="0.2">
      <c r="A41" s="21"/>
      <c r="B41" s="22" t="s">
        <v>10</v>
      </c>
      <c r="C41" s="242" t="s">
        <v>38</v>
      </c>
      <c r="D41" s="243" t="s">
        <v>76</v>
      </c>
      <c r="E41" s="241" t="s">
        <v>80</v>
      </c>
      <c r="F41" s="241" t="s">
        <v>91</v>
      </c>
      <c r="G41" s="265" t="s">
        <v>93</v>
      </c>
      <c r="H41" s="78"/>
      <c r="I41" s="203" t="s">
        <v>17</v>
      </c>
      <c r="J41" s="52"/>
      <c r="K41" s="246" t="s">
        <v>83</v>
      </c>
      <c r="L41" s="23" t="s">
        <v>51</v>
      </c>
    </row>
    <row r="42" spans="1:12" s="3" customFormat="1" ht="14.1" customHeight="1" x14ac:dyDescent="0.2">
      <c r="A42" s="17">
        <v>9</v>
      </c>
      <c r="B42" s="18" t="s">
        <v>2</v>
      </c>
      <c r="C42" s="19" t="s">
        <v>3</v>
      </c>
      <c r="D42" s="20">
        <f>D37+7</f>
        <v>44886</v>
      </c>
      <c r="E42" s="19" t="s">
        <v>12</v>
      </c>
      <c r="F42" s="20">
        <f>D42+1</f>
        <v>44887</v>
      </c>
      <c r="G42" s="19" t="s">
        <v>4</v>
      </c>
      <c r="H42" s="20">
        <f>F42+1</f>
        <v>44888</v>
      </c>
      <c r="I42" s="19" t="s">
        <v>16</v>
      </c>
      <c r="J42" s="20">
        <f>H42+1</f>
        <v>44889</v>
      </c>
      <c r="K42" s="48" t="s">
        <v>6</v>
      </c>
      <c r="L42" s="20">
        <f>J42+1</f>
        <v>44890</v>
      </c>
    </row>
    <row r="43" spans="1:12" s="7" customFormat="1" ht="14.1" customHeight="1" x14ac:dyDescent="0.2">
      <c r="A43" s="21"/>
      <c r="B43" s="22" t="s">
        <v>7</v>
      </c>
      <c r="C43" s="36"/>
      <c r="D43" s="37"/>
      <c r="E43" s="36"/>
      <c r="F43" s="37"/>
      <c r="G43" s="36"/>
      <c r="H43" s="37"/>
      <c r="I43" s="36"/>
      <c r="J43" s="37"/>
      <c r="K43" s="74"/>
      <c r="L43" s="37"/>
    </row>
    <row r="44" spans="1:12" s="7" customFormat="1" ht="14.1" customHeight="1" x14ac:dyDescent="0.2">
      <c r="A44" s="21"/>
      <c r="B44" s="22" t="s">
        <v>8</v>
      </c>
      <c r="C44" s="44"/>
      <c r="D44" s="37"/>
      <c r="E44" s="36"/>
      <c r="F44" s="37"/>
      <c r="G44" s="36"/>
      <c r="H44" s="37"/>
      <c r="I44" s="36"/>
      <c r="J44" s="37"/>
      <c r="K44" s="74"/>
      <c r="L44" s="78"/>
    </row>
    <row r="45" spans="1:12" s="7" customFormat="1" ht="14.1" customHeight="1" x14ac:dyDescent="0.2">
      <c r="A45" s="21"/>
      <c r="B45" s="22" t="s">
        <v>9</v>
      </c>
      <c r="C45" s="59"/>
      <c r="D45" s="43"/>
      <c r="E45" s="60"/>
      <c r="F45" s="58"/>
      <c r="G45" s="44"/>
      <c r="H45" s="37"/>
      <c r="I45" s="57"/>
      <c r="J45" s="58"/>
      <c r="K45" s="276"/>
      <c r="L45" s="277"/>
    </row>
    <row r="46" spans="1:12" s="8" customFormat="1" ht="14.1" customHeight="1" x14ac:dyDescent="0.2">
      <c r="A46" s="21"/>
      <c r="B46" s="22" t="s">
        <v>10</v>
      </c>
      <c r="C46" s="242" t="s">
        <v>38</v>
      </c>
      <c r="D46" s="243" t="s">
        <v>76</v>
      </c>
      <c r="E46" s="241" t="s">
        <v>80</v>
      </c>
      <c r="F46" s="241" t="s">
        <v>91</v>
      </c>
      <c r="G46" s="266" t="s">
        <v>95</v>
      </c>
      <c r="H46" s="78"/>
      <c r="I46" s="244" t="s">
        <v>53</v>
      </c>
      <c r="J46" s="23" t="s">
        <v>51</v>
      </c>
      <c r="K46" s="246" t="s">
        <v>83</v>
      </c>
      <c r="L46" s="190" t="s">
        <v>85</v>
      </c>
    </row>
    <row r="47" spans="1:12" s="3" customFormat="1" ht="14.1" customHeight="1" x14ac:dyDescent="0.2">
      <c r="A47" s="17">
        <v>10</v>
      </c>
      <c r="B47" s="18" t="s">
        <v>2</v>
      </c>
      <c r="C47" s="19" t="s">
        <v>3</v>
      </c>
      <c r="D47" s="20">
        <f>D42+7</f>
        <v>44893</v>
      </c>
      <c r="E47" s="19" t="s">
        <v>12</v>
      </c>
      <c r="F47" s="20">
        <f>D47+1</f>
        <v>44894</v>
      </c>
      <c r="G47" s="19" t="s">
        <v>4</v>
      </c>
      <c r="H47" s="20">
        <f>F47+1</f>
        <v>44895</v>
      </c>
      <c r="I47" s="19" t="s">
        <v>16</v>
      </c>
      <c r="J47" s="20">
        <f>H47+1</f>
        <v>44896</v>
      </c>
      <c r="K47" s="247" t="s">
        <v>6</v>
      </c>
      <c r="L47" s="20">
        <f>J47+1</f>
        <v>44897</v>
      </c>
    </row>
    <row r="48" spans="1:12" s="7" customFormat="1" ht="14.1" customHeight="1" x14ac:dyDescent="0.2">
      <c r="A48" s="21"/>
      <c r="B48" s="22" t="s">
        <v>7</v>
      </c>
      <c r="C48" s="36"/>
      <c r="D48" s="37"/>
      <c r="E48" s="36"/>
      <c r="F48" s="37"/>
      <c r="G48" s="36"/>
      <c r="H48" s="37"/>
      <c r="I48" s="36"/>
      <c r="J48" s="37"/>
      <c r="K48" s="74"/>
      <c r="L48" s="37"/>
    </row>
    <row r="49" spans="1:12" s="7" customFormat="1" ht="14.1" customHeight="1" x14ac:dyDescent="0.2">
      <c r="A49" s="21"/>
      <c r="B49" s="22" t="s">
        <v>8</v>
      </c>
      <c r="C49" s="44"/>
      <c r="D49" s="37"/>
      <c r="E49" s="36"/>
      <c r="F49" s="37"/>
      <c r="G49" s="36"/>
      <c r="H49" s="37"/>
      <c r="I49" s="36"/>
      <c r="J49" s="37"/>
      <c r="K49" s="74"/>
      <c r="L49" s="78"/>
    </row>
    <row r="50" spans="1:12" s="7" customFormat="1" ht="14.1" customHeight="1" x14ac:dyDescent="0.2">
      <c r="A50" s="21"/>
      <c r="B50" s="22" t="s">
        <v>9</v>
      </c>
      <c r="C50" s="59"/>
      <c r="D50" s="43"/>
      <c r="E50" s="60"/>
      <c r="F50" s="58"/>
      <c r="G50" s="44"/>
      <c r="H50" s="37"/>
      <c r="I50" s="57"/>
      <c r="J50" s="58"/>
      <c r="K50" s="276"/>
      <c r="L50" s="277"/>
    </row>
    <row r="51" spans="1:12" s="8" customFormat="1" ht="14.1" customHeight="1" x14ac:dyDescent="0.2">
      <c r="A51" s="21"/>
      <c r="B51" s="22" t="s">
        <v>10</v>
      </c>
      <c r="C51" s="242" t="s">
        <v>38</v>
      </c>
      <c r="D51" s="243" t="s">
        <v>76</v>
      </c>
      <c r="E51" s="241" t="s">
        <v>80</v>
      </c>
      <c r="F51" s="241" t="s">
        <v>91</v>
      </c>
      <c r="G51" s="266" t="s">
        <v>95</v>
      </c>
      <c r="H51" s="78"/>
      <c r="I51" s="244" t="s">
        <v>53</v>
      </c>
      <c r="J51" s="244" t="s">
        <v>85</v>
      </c>
      <c r="K51" s="246" t="s">
        <v>83</v>
      </c>
      <c r="L51" s="190" t="s">
        <v>85</v>
      </c>
    </row>
    <row r="52" spans="1:12" s="3" customFormat="1" ht="14.1" customHeight="1" x14ac:dyDescent="0.2">
      <c r="A52" s="17">
        <v>11</v>
      </c>
      <c r="B52" s="18" t="s">
        <v>2</v>
      </c>
      <c r="C52" s="48" t="s">
        <v>3</v>
      </c>
      <c r="D52" s="20">
        <f>D47+7</f>
        <v>44900</v>
      </c>
      <c r="E52" s="19" t="s">
        <v>12</v>
      </c>
      <c r="F52" s="20">
        <f>D52+1</f>
        <v>44901</v>
      </c>
      <c r="G52" s="19" t="s">
        <v>4</v>
      </c>
      <c r="H52" s="20">
        <f>F52+1</f>
        <v>44902</v>
      </c>
      <c r="I52" s="19" t="s">
        <v>16</v>
      </c>
      <c r="J52" s="20">
        <f>H52+1</f>
        <v>44903</v>
      </c>
      <c r="K52" s="48" t="s">
        <v>6</v>
      </c>
      <c r="L52" s="20">
        <f>J52+1</f>
        <v>44904</v>
      </c>
    </row>
    <row r="53" spans="1:12" s="7" customFormat="1" ht="14.1" customHeight="1" x14ac:dyDescent="0.2">
      <c r="A53" s="21"/>
      <c r="B53" s="22" t="s">
        <v>7</v>
      </c>
      <c r="C53" s="74"/>
      <c r="D53" s="37"/>
      <c r="E53" s="36"/>
      <c r="F53" s="37"/>
      <c r="G53" s="36"/>
      <c r="H53" s="37"/>
      <c r="I53" s="36"/>
      <c r="J53" s="37"/>
      <c r="K53" s="74"/>
      <c r="L53" s="37"/>
    </row>
    <row r="54" spans="1:12" s="7" customFormat="1" ht="14.1" customHeight="1" x14ac:dyDescent="0.2">
      <c r="A54" s="21"/>
      <c r="B54" s="22" t="s">
        <v>8</v>
      </c>
      <c r="C54" s="46"/>
      <c r="D54" s="37"/>
      <c r="E54" s="36"/>
      <c r="F54" s="37"/>
      <c r="G54" s="36"/>
      <c r="H54" s="37"/>
      <c r="I54" s="36"/>
      <c r="J54" s="37"/>
      <c r="K54" s="74"/>
      <c r="L54" s="78"/>
    </row>
    <row r="55" spans="1:12" s="7" customFormat="1" ht="14.1" customHeight="1" x14ac:dyDescent="0.2">
      <c r="A55" s="21"/>
      <c r="B55" s="22" t="s">
        <v>9</v>
      </c>
      <c r="C55" s="59"/>
      <c r="D55" s="43"/>
      <c r="E55" s="72"/>
      <c r="F55" s="58"/>
      <c r="G55" s="44"/>
      <c r="H55" s="37"/>
      <c r="I55" s="57"/>
      <c r="J55" s="58"/>
      <c r="K55" s="276"/>
      <c r="L55" s="277"/>
    </row>
    <row r="56" spans="1:12" s="8" customFormat="1" ht="14.1" customHeight="1" x14ac:dyDescent="0.2">
      <c r="A56" s="63"/>
      <c r="B56" s="64" t="s">
        <v>10</v>
      </c>
      <c r="C56" s="242" t="s">
        <v>38</v>
      </c>
      <c r="D56" s="243" t="s">
        <v>76</v>
      </c>
      <c r="E56" s="241" t="s">
        <v>80</v>
      </c>
      <c r="F56" s="241" t="s">
        <v>91</v>
      </c>
      <c r="G56" s="266" t="s">
        <v>95</v>
      </c>
      <c r="H56" s="78"/>
      <c r="I56" s="248" t="s">
        <v>53</v>
      </c>
      <c r="J56" s="244" t="s">
        <v>85</v>
      </c>
      <c r="K56" s="246" t="s">
        <v>83</v>
      </c>
      <c r="L56" s="249" t="s">
        <v>85</v>
      </c>
    </row>
    <row r="57" spans="1:12" s="3" customFormat="1" ht="14.1" customHeight="1" x14ac:dyDescent="0.2">
      <c r="A57" s="17">
        <v>12</v>
      </c>
      <c r="B57" s="18" t="s">
        <v>2</v>
      </c>
      <c r="C57" s="19" t="s">
        <v>3</v>
      </c>
      <c r="D57" s="20">
        <f>D52+7</f>
        <v>44907</v>
      </c>
      <c r="E57" s="19" t="s">
        <v>12</v>
      </c>
      <c r="F57" s="20">
        <f>D57+1</f>
        <v>44908</v>
      </c>
      <c r="G57" s="19" t="s">
        <v>4</v>
      </c>
      <c r="H57" s="20">
        <f>F57+1</f>
        <v>44909</v>
      </c>
      <c r="I57" s="19" t="s">
        <v>16</v>
      </c>
      <c r="J57" s="20">
        <f>H57+1</f>
        <v>44910</v>
      </c>
      <c r="K57" s="48" t="s">
        <v>6</v>
      </c>
      <c r="L57" s="20">
        <f>J57+1</f>
        <v>44911</v>
      </c>
    </row>
    <row r="58" spans="1:12" s="7" customFormat="1" ht="14.1" customHeight="1" x14ac:dyDescent="0.2">
      <c r="A58" s="21"/>
      <c r="B58" s="22" t="s">
        <v>7</v>
      </c>
      <c r="C58" s="36"/>
      <c r="D58" s="37"/>
      <c r="E58" s="36"/>
      <c r="F58" s="37"/>
      <c r="G58" s="36"/>
      <c r="H58" s="37"/>
      <c r="I58" s="36"/>
      <c r="J58" s="37"/>
      <c r="K58" s="74"/>
      <c r="L58" s="37"/>
    </row>
    <row r="59" spans="1:12" s="7" customFormat="1" ht="14.1" customHeight="1" x14ac:dyDescent="0.2">
      <c r="A59" s="21"/>
      <c r="B59" s="22" t="s">
        <v>8</v>
      </c>
      <c r="C59" s="44"/>
      <c r="D59" s="37"/>
      <c r="E59" s="36"/>
      <c r="F59" s="37"/>
      <c r="G59" s="36"/>
      <c r="H59" s="37"/>
      <c r="I59" s="36"/>
      <c r="J59" s="37"/>
      <c r="K59" s="74"/>
      <c r="L59" s="78"/>
    </row>
    <row r="60" spans="1:12" s="7" customFormat="1" ht="14.1" customHeight="1" x14ac:dyDescent="0.2">
      <c r="A60" s="21"/>
      <c r="B60" s="22" t="s">
        <v>9</v>
      </c>
      <c r="C60" s="59"/>
      <c r="D60" s="43"/>
      <c r="E60" s="60"/>
      <c r="F60" s="58"/>
      <c r="G60" s="44"/>
      <c r="H60" s="37"/>
      <c r="I60" s="57"/>
      <c r="J60" s="58"/>
      <c r="K60" s="276"/>
      <c r="L60" s="277"/>
    </row>
    <row r="61" spans="1:12" s="8" customFormat="1" ht="14.1" customHeight="1" x14ac:dyDescent="0.2">
      <c r="A61" s="21"/>
      <c r="B61" s="22" t="s">
        <v>10</v>
      </c>
      <c r="C61" s="242" t="s">
        <v>38</v>
      </c>
      <c r="D61" s="243" t="s">
        <v>76</v>
      </c>
      <c r="E61" s="241" t="s">
        <v>80</v>
      </c>
      <c r="F61" s="241" t="s">
        <v>91</v>
      </c>
      <c r="G61" s="266" t="s">
        <v>95</v>
      </c>
      <c r="H61" s="78"/>
      <c r="I61" s="244" t="s">
        <v>53</v>
      </c>
      <c r="J61" s="244" t="s">
        <v>85</v>
      </c>
      <c r="K61" s="246" t="s">
        <v>83</v>
      </c>
      <c r="L61" s="190" t="s">
        <v>85</v>
      </c>
    </row>
    <row r="62" spans="1:12" s="3" customFormat="1" ht="14.1" customHeight="1" x14ac:dyDescent="0.2">
      <c r="A62" s="17">
        <v>13</v>
      </c>
      <c r="B62" s="67" t="s">
        <v>2</v>
      </c>
      <c r="C62" s="19" t="s">
        <v>3</v>
      </c>
      <c r="D62" s="20">
        <f>D57+7</f>
        <v>44914</v>
      </c>
      <c r="E62" s="19" t="s">
        <v>12</v>
      </c>
      <c r="F62" s="20">
        <f>D62+1</f>
        <v>44915</v>
      </c>
      <c r="G62" s="19" t="s">
        <v>4</v>
      </c>
      <c r="H62" s="20">
        <f>F62+1</f>
        <v>44916</v>
      </c>
      <c r="I62" s="19" t="s">
        <v>16</v>
      </c>
      <c r="J62" s="20">
        <f>H62+1</f>
        <v>44917</v>
      </c>
      <c r="K62" s="48" t="s">
        <v>6</v>
      </c>
      <c r="L62" s="20">
        <f>J62+1</f>
        <v>44918</v>
      </c>
    </row>
    <row r="63" spans="1:12" s="7" customFormat="1" ht="14.1" customHeight="1" x14ac:dyDescent="0.2">
      <c r="A63" s="21"/>
      <c r="B63" s="22" t="s">
        <v>7</v>
      </c>
      <c r="C63" s="36"/>
      <c r="D63" s="37"/>
      <c r="E63" s="36"/>
      <c r="F63" s="37"/>
      <c r="G63" s="36"/>
      <c r="H63" s="37"/>
      <c r="I63" s="36"/>
      <c r="J63" s="37"/>
      <c r="K63" s="74"/>
      <c r="L63" s="37"/>
    </row>
    <row r="64" spans="1:12" s="7" customFormat="1" ht="14.1" customHeight="1" x14ac:dyDescent="0.2">
      <c r="A64" s="21"/>
      <c r="B64" s="22" t="s">
        <v>8</v>
      </c>
      <c r="C64" s="44"/>
      <c r="D64" s="37"/>
      <c r="E64" s="36"/>
      <c r="F64" s="37"/>
      <c r="G64" s="36"/>
      <c r="H64" s="37"/>
      <c r="I64" s="36"/>
      <c r="J64" s="37"/>
      <c r="K64" s="74"/>
      <c r="L64" s="78"/>
    </row>
    <row r="65" spans="1:12" s="7" customFormat="1" ht="14.1" customHeight="1" x14ac:dyDescent="0.2">
      <c r="A65" s="21"/>
      <c r="B65" s="22" t="s">
        <v>9</v>
      </c>
      <c r="C65" s="59"/>
      <c r="D65" s="43"/>
      <c r="E65" s="60"/>
      <c r="F65" s="58"/>
      <c r="G65" s="44"/>
      <c r="H65" s="37"/>
      <c r="I65" s="57"/>
      <c r="J65" s="58"/>
      <c r="K65" s="276"/>
      <c r="L65" s="277"/>
    </row>
    <row r="66" spans="1:12" s="7" customFormat="1" ht="14.1" customHeight="1" x14ac:dyDescent="0.2">
      <c r="A66" s="21"/>
      <c r="B66" s="22" t="s">
        <v>10</v>
      </c>
      <c r="C66" s="242" t="s">
        <v>38</v>
      </c>
      <c r="D66" s="243" t="s">
        <v>76</v>
      </c>
      <c r="E66" s="241" t="s">
        <v>80</v>
      </c>
      <c r="F66" s="241" t="s">
        <v>91</v>
      </c>
      <c r="G66" s="266" t="s">
        <v>95</v>
      </c>
      <c r="H66" s="78"/>
      <c r="I66" s="244" t="s">
        <v>53</v>
      </c>
      <c r="J66" s="244" t="s">
        <v>85</v>
      </c>
      <c r="K66" s="246" t="s">
        <v>83</v>
      </c>
      <c r="L66" s="190" t="s">
        <v>85</v>
      </c>
    </row>
    <row r="67" spans="1:12" s="3" customFormat="1" ht="14.1" customHeight="1" x14ac:dyDescent="0.2">
      <c r="A67" s="17">
        <v>0</v>
      </c>
      <c r="B67" s="18" t="s">
        <v>2</v>
      </c>
      <c r="C67" s="48" t="s">
        <v>3</v>
      </c>
      <c r="D67" s="20">
        <f>D62+7</f>
        <v>44921</v>
      </c>
      <c r="E67" s="19" t="s">
        <v>12</v>
      </c>
      <c r="F67" s="20">
        <f>D67+1</f>
        <v>44922</v>
      </c>
      <c r="G67" s="19" t="s">
        <v>4</v>
      </c>
      <c r="H67" s="20">
        <f>F67+1</f>
        <v>44923</v>
      </c>
      <c r="I67" s="19" t="s">
        <v>16</v>
      </c>
      <c r="J67" s="20">
        <f>H67+1</f>
        <v>44924</v>
      </c>
      <c r="K67" s="48" t="s">
        <v>6</v>
      </c>
      <c r="L67" s="20">
        <f>J67+1</f>
        <v>44925</v>
      </c>
    </row>
    <row r="68" spans="1:12" s="7" customFormat="1" ht="14.1" customHeight="1" x14ac:dyDescent="0.2">
      <c r="A68" s="21"/>
      <c r="B68" s="22" t="s">
        <v>7</v>
      </c>
      <c r="C68" s="51" t="s">
        <v>17</v>
      </c>
      <c r="D68" s="52"/>
      <c r="E68" s="51" t="s">
        <v>17</v>
      </c>
      <c r="F68" s="52"/>
      <c r="G68" s="51" t="s">
        <v>17</v>
      </c>
      <c r="H68" s="52"/>
      <c r="I68" s="51" t="s">
        <v>17</v>
      </c>
      <c r="J68" s="52"/>
      <c r="K68" s="69" t="s">
        <v>17</v>
      </c>
      <c r="L68" s="52"/>
    </row>
    <row r="69" spans="1:12" s="7" customFormat="1" ht="14.1" customHeight="1" x14ac:dyDescent="0.2">
      <c r="A69" s="21"/>
      <c r="B69" s="22" t="s">
        <v>8</v>
      </c>
      <c r="C69" s="53" t="s">
        <v>17</v>
      </c>
      <c r="D69" s="52"/>
      <c r="E69" s="53" t="s">
        <v>17</v>
      </c>
      <c r="F69" s="52"/>
      <c r="G69" s="53" t="s">
        <v>17</v>
      </c>
      <c r="H69" s="52"/>
      <c r="I69" s="53" t="s">
        <v>17</v>
      </c>
      <c r="J69" s="52"/>
      <c r="K69" s="70" t="s">
        <v>17</v>
      </c>
      <c r="L69" s="52"/>
    </row>
    <row r="70" spans="1:12" s="7" customFormat="1" ht="14.1" customHeight="1" x14ac:dyDescent="0.2">
      <c r="A70" s="21"/>
      <c r="B70" s="22" t="s">
        <v>9</v>
      </c>
      <c r="C70" s="53" t="s">
        <v>17</v>
      </c>
      <c r="D70" s="54"/>
      <c r="E70" s="53" t="s">
        <v>17</v>
      </c>
      <c r="F70" s="120"/>
      <c r="G70" s="53" t="s">
        <v>17</v>
      </c>
      <c r="H70" s="120"/>
      <c r="I70" s="53" t="s">
        <v>17</v>
      </c>
      <c r="J70" s="120"/>
      <c r="K70" s="70" t="s">
        <v>17</v>
      </c>
      <c r="L70" s="120"/>
    </row>
    <row r="71" spans="1:12" s="7" customFormat="1" ht="14.1" customHeight="1" x14ac:dyDescent="0.2">
      <c r="A71" s="21"/>
      <c r="B71" s="22" t="s">
        <v>10</v>
      </c>
      <c r="C71" s="53" t="s">
        <v>17</v>
      </c>
      <c r="D71" s="52"/>
      <c r="E71" s="53" t="s">
        <v>17</v>
      </c>
      <c r="F71" s="120"/>
      <c r="G71" s="53" t="s">
        <v>17</v>
      </c>
      <c r="H71" s="120"/>
      <c r="I71" s="53" t="s">
        <v>17</v>
      </c>
      <c r="J71" s="120"/>
      <c r="K71" s="70" t="s">
        <v>17</v>
      </c>
      <c r="L71" s="120"/>
    </row>
    <row r="72" spans="1:12" s="3" customFormat="1" ht="14.1" customHeight="1" x14ac:dyDescent="0.2">
      <c r="A72" s="17">
        <v>0</v>
      </c>
      <c r="B72" s="18" t="s">
        <v>2</v>
      </c>
      <c r="C72" s="19" t="s">
        <v>3</v>
      </c>
      <c r="D72" s="20">
        <f>D67+7</f>
        <v>44928</v>
      </c>
      <c r="E72" s="19" t="s">
        <v>12</v>
      </c>
      <c r="F72" s="20">
        <f>D72+1</f>
        <v>44929</v>
      </c>
      <c r="G72" s="19" t="s">
        <v>4</v>
      </c>
      <c r="H72" s="20">
        <f>F72+1</f>
        <v>44930</v>
      </c>
      <c r="I72" s="48" t="s">
        <v>16</v>
      </c>
      <c r="J72" s="20">
        <f>H72+1</f>
        <v>44931</v>
      </c>
      <c r="K72" s="48" t="s">
        <v>6</v>
      </c>
      <c r="L72" s="20">
        <f>J72+1</f>
        <v>44932</v>
      </c>
    </row>
    <row r="73" spans="1:12" s="7" customFormat="1" ht="14.1" customHeight="1" x14ac:dyDescent="0.2">
      <c r="A73" s="21"/>
      <c r="B73" s="22" t="s">
        <v>7</v>
      </c>
      <c r="C73" s="51" t="s">
        <v>17</v>
      </c>
      <c r="D73" s="52"/>
      <c r="E73" s="51" t="s">
        <v>17</v>
      </c>
      <c r="F73" s="52"/>
      <c r="G73" s="51" t="s">
        <v>17</v>
      </c>
      <c r="H73" s="52"/>
      <c r="I73" s="51" t="s">
        <v>17</v>
      </c>
      <c r="J73" s="52"/>
      <c r="K73" s="69" t="s">
        <v>17</v>
      </c>
      <c r="L73" s="52"/>
    </row>
    <row r="74" spans="1:12" s="7" customFormat="1" ht="14.1" customHeight="1" x14ac:dyDescent="0.2">
      <c r="A74" s="21"/>
      <c r="B74" s="22" t="s">
        <v>8</v>
      </c>
      <c r="C74" s="53" t="s">
        <v>17</v>
      </c>
      <c r="D74" s="52"/>
      <c r="E74" s="53" t="s">
        <v>17</v>
      </c>
      <c r="F74" s="52"/>
      <c r="G74" s="53" t="s">
        <v>17</v>
      </c>
      <c r="H74" s="52"/>
      <c r="I74" s="53" t="s">
        <v>17</v>
      </c>
      <c r="J74" s="52"/>
      <c r="K74" s="70" t="s">
        <v>17</v>
      </c>
      <c r="L74" s="52"/>
    </row>
    <row r="75" spans="1:12" s="7" customFormat="1" ht="14.1" customHeight="1" x14ac:dyDescent="0.2">
      <c r="A75" s="21"/>
      <c r="B75" s="22" t="s">
        <v>9</v>
      </c>
      <c r="C75" s="53" t="s">
        <v>17</v>
      </c>
      <c r="D75" s="54"/>
      <c r="E75" s="53" t="s">
        <v>17</v>
      </c>
      <c r="F75" s="120"/>
      <c r="G75" s="53" t="s">
        <v>17</v>
      </c>
      <c r="H75" s="120"/>
      <c r="I75" s="53" t="s">
        <v>17</v>
      </c>
      <c r="J75" s="120"/>
      <c r="K75" s="70" t="s">
        <v>17</v>
      </c>
      <c r="L75" s="120"/>
    </row>
    <row r="76" spans="1:12" s="8" customFormat="1" ht="14.1" customHeight="1" x14ac:dyDescent="0.2">
      <c r="A76" s="21"/>
      <c r="B76" s="22" t="s">
        <v>10</v>
      </c>
      <c r="C76" s="53" t="s">
        <v>17</v>
      </c>
      <c r="D76" s="52"/>
      <c r="E76" s="53" t="s">
        <v>17</v>
      </c>
      <c r="F76" s="120"/>
      <c r="G76" s="53" t="s">
        <v>17</v>
      </c>
      <c r="H76" s="120"/>
      <c r="I76" s="53" t="s">
        <v>17</v>
      </c>
      <c r="J76" s="120"/>
      <c r="K76" s="70" t="s">
        <v>17</v>
      </c>
      <c r="L76" s="120"/>
    </row>
    <row r="77" spans="1:12" s="3" customFormat="1" ht="14.1" customHeight="1" x14ac:dyDescent="0.2">
      <c r="A77" s="17">
        <v>14</v>
      </c>
      <c r="B77" s="18" t="s">
        <v>2</v>
      </c>
      <c r="C77" s="48" t="s">
        <v>3</v>
      </c>
      <c r="D77" s="20">
        <f>D72+7</f>
        <v>44935</v>
      </c>
      <c r="E77" s="19" t="s">
        <v>12</v>
      </c>
      <c r="F77" s="20">
        <f>D77+1</f>
        <v>44936</v>
      </c>
      <c r="G77" s="19" t="s">
        <v>4</v>
      </c>
      <c r="H77" s="20">
        <f>F77+1</f>
        <v>44937</v>
      </c>
      <c r="I77" s="48" t="s">
        <v>16</v>
      </c>
      <c r="J77" s="20">
        <f>H77+1</f>
        <v>44938</v>
      </c>
      <c r="K77" s="48" t="s">
        <v>6</v>
      </c>
      <c r="L77" s="20">
        <f>J77+1</f>
        <v>44939</v>
      </c>
    </row>
    <row r="78" spans="1:12" s="7" customFormat="1" ht="14.1" customHeight="1" x14ac:dyDescent="0.2">
      <c r="A78" s="21"/>
      <c r="B78" s="22" t="s">
        <v>7</v>
      </c>
      <c r="C78" s="36"/>
      <c r="D78" s="37"/>
      <c r="E78" s="36"/>
      <c r="F78" s="37"/>
      <c r="G78" s="36"/>
      <c r="H78" s="37"/>
      <c r="I78" s="36"/>
      <c r="J78" s="37"/>
      <c r="K78" s="74"/>
      <c r="L78" s="37"/>
    </row>
    <row r="79" spans="1:12" s="7" customFormat="1" ht="14.1" customHeight="1" x14ac:dyDescent="0.2">
      <c r="A79" s="21"/>
      <c r="B79" s="22" t="s">
        <v>8</v>
      </c>
      <c r="C79" s="44"/>
      <c r="D79" s="37"/>
      <c r="E79" s="36"/>
      <c r="F79" s="37"/>
      <c r="G79" s="36"/>
      <c r="H79" s="37"/>
      <c r="I79" s="36"/>
      <c r="J79" s="37"/>
      <c r="K79" s="74"/>
      <c r="L79" s="78"/>
    </row>
    <row r="80" spans="1:12" s="7" customFormat="1" ht="14.1" customHeight="1" x14ac:dyDescent="0.2">
      <c r="A80" s="21"/>
      <c r="B80" s="22" t="s">
        <v>9</v>
      </c>
      <c r="C80" s="59"/>
      <c r="D80" s="43"/>
      <c r="E80" s="59"/>
      <c r="F80" s="43"/>
      <c r="G80" s="44"/>
      <c r="H80" s="37"/>
      <c r="I80" s="57"/>
      <c r="J80" s="58"/>
      <c r="K80" s="276"/>
      <c r="L80" s="277"/>
    </row>
    <row r="81" spans="1:12" s="8" customFormat="1" ht="14.1" customHeight="1" x14ac:dyDescent="0.2">
      <c r="A81" s="21"/>
      <c r="B81" s="22" t="s">
        <v>10</v>
      </c>
      <c r="C81" s="242" t="s">
        <v>38</v>
      </c>
      <c r="D81" s="243" t="s">
        <v>76</v>
      </c>
      <c r="E81" s="241" t="s">
        <v>80</v>
      </c>
      <c r="F81" s="241" t="s">
        <v>91</v>
      </c>
      <c r="G81" s="266" t="s">
        <v>95</v>
      </c>
      <c r="H81" s="78"/>
      <c r="I81" s="44"/>
      <c r="J81" s="37"/>
      <c r="K81" s="246" t="s">
        <v>83</v>
      </c>
      <c r="L81" s="249" t="s">
        <v>85</v>
      </c>
    </row>
    <row r="82" spans="1:12" s="3" customFormat="1" ht="14.1" customHeight="1" x14ac:dyDescent="0.2">
      <c r="A82" s="17">
        <v>15</v>
      </c>
      <c r="B82" s="18" t="s">
        <v>2</v>
      </c>
      <c r="C82" s="48" t="s">
        <v>3</v>
      </c>
      <c r="D82" s="20">
        <f>D77+7</f>
        <v>44942</v>
      </c>
      <c r="E82" s="19" t="s">
        <v>12</v>
      </c>
      <c r="F82" s="20">
        <f>D82+1</f>
        <v>44943</v>
      </c>
      <c r="G82" s="19" t="s">
        <v>4</v>
      </c>
      <c r="H82" s="20">
        <f>F82+1</f>
        <v>44944</v>
      </c>
      <c r="I82" s="48" t="s">
        <v>16</v>
      </c>
      <c r="J82" s="20">
        <f>H82+1</f>
        <v>44945</v>
      </c>
      <c r="K82" s="48" t="s">
        <v>6</v>
      </c>
      <c r="L82" s="20">
        <f>J82+1</f>
        <v>44946</v>
      </c>
    </row>
    <row r="83" spans="1:12" s="7" customFormat="1" ht="14.1" customHeight="1" x14ac:dyDescent="0.2">
      <c r="A83" s="21"/>
      <c r="B83" s="22" t="s">
        <v>7</v>
      </c>
      <c r="C83" s="36"/>
      <c r="D83" s="37"/>
      <c r="E83" s="36"/>
      <c r="F83" s="37"/>
      <c r="G83" s="36"/>
      <c r="H83" s="37"/>
      <c r="I83" s="36"/>
      <c r="J83" s="37"/>
      <c r="K83" s="74"/>
      <c r="L83" s="37"/>
    </row>
    <row r="84" spans="1:12" s="7" customFormat="1" ht="14.1" customHeight="1" x14ac:dyDescent="0.2">
      <c r="A84" s="21"/>
      <c r="B84" s="22" t="s">
        <v>8</v>
      </c>
      <c r="C84" s="44"/>
      <c r="D84" s="37"/>
      <c r="E84" s="36"/>
      <c r="F84" s="37"/>
      <c r="G84" s="36"/>
      <c r="H84" s="37"/>
      <c r="I84" s="36"/>
      <c r="J84" s="37"/>
      <c r="K84" s="74"/>
      <c r="L84" s="78"/>
    </row>
    <row r="85" spans="1:12" s="7" customFormat="1" ht="14.1" customHeight="1" x14ac:dyDescent="0.2">
      <c r="A85" s="21"/>
      <c r="B85" s="22" t="s">
        <v>9</v>
      </c>
      <c r="C85" s="59"/>
      <c r="D85" s="43"/>
      <c r="E85" s="44"/>
      <c r="F85" s="78"/>
      <c r="G85" s="44"/>
      <c r="H85" s="37"/>
      <c r="I85" s="36"/>
      <c r="J85" s="37"/>
      <c r="K85" s="276"/>
      <c r="L85" s="277"/>
    </row>
    <row r="86" spans="1:12" s="8" customFormat="1" ht="14.1" customHeight="1" x14ac:dyDescent="0.2">
      <c r="A86" s="21"/>
      <c r="B86" s="22" t="s">
        <v>10</v>
      </c>
      <c r="C86" s="242" t="s">
        <v>38</v>
      </c>
      <c r="D86" s="243" t="s">
        <v>76</v>
      </c>
      <c r="E86" s="241" t="s">
        <v>80</v>
      </c>
      <c r="F86" s="241" t="s">
        <v>91</v>
      </c>
      <c r="G86" s="266" t="s">
        <v>95</v>
      </c>
      <c r="H86" s="199"/>
      <c r="I86" s="266" t="s">
        <v>95</v>
      </c>
      <c r="J86" s="37"/>
      <c r="K86" s="246" t="s">
        <v>83</v>
      </c>
      <c r="L86" s="249" t="s">
        <v>85</v>
      </c>
    </row>
    <row r="87" spans="1:12" s="4" customFormat="1" ht="14.1" customHeight="1" x14ac:dyDescent="0.2">
      <c r="A87" s="17">
        <v>0</v>
      </c>
      <c r="B87" s="18" t="s">
        <v>2</v>
      </c>
      <c r="C87" s="19" t="s">
        <v>3</v>
      </c>
      <c r="D87" s="20">
        <f>D82+7</f>
        <v>44949</v>
      </c>
      <c r="E87" s="19" t="s">
        <v>12</v>
      </c>
      <c r="F87" s="20">
        <f>D87+1</f>
        <v>44950</v>
      </c>
      <c r="G87" s="19" t="s">
        <v>4</v>
      </c>
      <c r="H87" s="20">
        <f>F87+1</f>
        <v>44951</v>
      </c>
      <c r="I87" s="19" t="s">
        <v>16</v>
      </c>
      <c r="J87" s="20">
        <f>H87+1</f>
        <v>44952</v>
      </c>
      <c r="K87" s="48" t="s">
        <v>6</v>
      </c>
      <c r="L87" s="20">
        <f>J87+1</f>
        <v>44953</v>
      </c>
    </row>
    <row r="88" spans="1:12" s="8" customFormat="1" ht="14.1" customHeight="1" x14ac:dyDescent="0.2">
      <c r="A88" s="57"/>
      <c r="B88" s="22" t="s">
        <v>7</v>
      </c>
      <c r="C88" s="36"/>
      <c r="D88" s="37"/>
      <c r="E88" s="36"/>
      <c r="F88" s="37"/>
      <c r="G88" s="36"/>
      <c r="H88" s="37"/>
      <c r="I88" s="36"/>
      <c r="J88" s="37"/>
      <c r="K88" s="74"/>
      <c r="L88" s="37"/>
    </row>
    <row r="89" spans="1:12" s="8" customFormat="1" ht="14.1" customHeight="1" x14ac:dyDescent="0.2">
      <c r="A89" s="57"/>
      <c r="B89" s="22" t="s">
        <v>8</v>
      </c>
      <c r="C89" s="76" t="s">
        <v>31</v>
      </c>
      <c r="D89" s="37"/>
      <c r="E89" s="76" t="s">
        <v>31</v>
      </c>
      <c r="F89" s="58"/>
      <c r="G89" s="76" t="s">
        <v>31</v>
      </c>
      <c r="H89" s="37"/>
      <c r="I89" s="76" t="s">
        <v>31</v>
      </c>
      <c r="J89" s="37"/>
      <c r="K89" s="77" t="s">
        <v>31</v>
      </c>
      <c r="L89" s="58"/>
    </row>
    <row r="90" spans="1:12" s="8" customFormat="1" ht="14.1" customHeight="1" x14ac:dyDescent="0.2">
      <c r="A90" s="57"/>
      <c r="B90" s="22" t="s">
        <v>9</v>
      </c>
      <c r="C90" s="44"/>
      <c r="D90" s="37"/>
      <c r="E90" s="36"/>
      <c r="F90" s="78"/>
      <c r="G90" s="36"/>
      <c r="H90" s="78"/>
      <c r="I90" s="36"/>
      <c r="J90" s="78"/>
      <c r="K90" s="74"/>
      <c r="L90" s="37"/>
    </row>
    <row r="91" spans="1:12" s="8" customFormat="1" ht="14.1" customHeight="1" x14ac:dyDescent="0.2">
      <c r="A91" s="63"/>
      <c r="B91" s="64" t="s">
        <v>10</v>
      </c>
      <c r="C91" s="79"/>
      <c r="D91" s="49"/>
      <c r="E91" s="73"/>
      <c r="F91" s="49"/>
      <c r="G91" s="73"/>
      <c r="H91" s="83"/>
      <c r="I91" s="73"/>
      <c r="J91" s="83"/>
      <c r="K91" s="81"/>
      <c r="L91" s="49"/>
    </row>
    <row r="92" spans="1:12" s="2" customFormat="1" ht="14.1" customHeight="1" x14ac:dyDescent="0.2">
      <c r="A92" s="75"/>
      <c r="B92" s="84"/>
      <c r="C92" s="125"/>
      <c r="D92" s="126"/>
      <c r="E92" s="125"/>
      <c r="F92" s="126"/>
      <c r="G92" s="125"/>
      <c r="H92" s="126"/>
      <c r="I92" s="125"/>
      <c r="J92" s="126"/>
      <c r="K92" s="125"/>
      <c r="L92" s="126"/>
    </row>
    <row r="93" spans="1:12" x14ac:dyDescent="0.2">
      <c r="A93" s="90"/>
      <c r="B93" s="127"/>
      <c r="C93" s="250"/>
      <c r="D93" s="250"/>
      <c r="E93" s="250"/>
      <c r="F93" s="250"/>
      <c r="G93" s="250"/>
      <c r="H93" s="250"/>
      <c r="I93" s="250"/>
      <c r="J93" s="250"/>
      <c r="K93" s="72"/>
      <c r="L93" s="75"/>
    </row>
    <row r="94" spans="1:12" x14ac:dyDescent="0.2">
      <c r="A94" s="90"/>
      <c r="B94" s="127"/>
      <c r="C94" s="250"/>
      <c r="D94" s="250"/>
      <c r="E94" s="250"/>
      <c r="F94" s="250"/>
      <c r="G94" s="250"/>
      <c r="H94" s="250"/>
      <c r="I94" s="250"/>
      <c r="J94" s="250"/>
      <c r="K94" s="72"/>
      <c r="L94" s="75"/>
    </row>
    <row r="95" spans="1:12" x14ac:dyDescent="0.2">
      <c r="B95" s="206"/>
      <c r="C95" s="72"/>
      <c r="D95" s="72"/>
      <c r="E95" s="72"/>
      <c r="F95" s="72"/>
      <c r="G95" s="72"/>
      <c r="H95" s="72"/>
      <c r="I95" s="72"/>
      <c r="J95" s="72"/>
      <c r="K95" s="206"/>
      <c r="L95" s="206"/>
    </row>
    <row r="96" spans="1:12" x14ac:dyDescent="0.2">
      <c r="B96" s="206"/>
      <c r="C96" s="75"/>
      <c r="D96" s="75"/>
      <c r="E96" s="75"/>
      <c r="F96" s="75"/>
      <c r="G96" s="75"/>
      <c r="H96" s="75"/>
      <c r="I96" s="75"/>
      <c r="J96" s="75"/>
      <c r="K96" s="206"/>
      <c r="L96" s="206"/>
    </row>
    <row r="97" spans="1:13" x14ac:dyDescent="0.2">
      <c r="A97" s="90"/>
      <c r="B97" s="89"/>
      <c r="C97" s="75"/>
      <c r="D97" s="75"/>
      <c r="E97" s="75"/>
      <c r="F97" s="75"/>
      <c r="G97" s="75"/>
      <c r="H97" s="75"/>
      <c r="I97" s="75"/>
      <c r="J97" s="75"/>
      <c r="K97" s="72"/>
      <c r="L97" s="75"/>
    </row>
    <row r="98" spans="1:13" x14ac:dyDescent="0.2">
      <c r="A98" s="90"/>
      <c r="B98" s="89"/>
      <c r="C98" s="75"/>
      <c r="D98" s="75"/>
      <c r="E98" s="75"/>
      <c r="F98" s="75"/>
      <c r="G98" s="75"/>
      <c r="H98" s="75"/>
      <c r="I98" s="75"/>
      <c r="J98" s="75"/>
      <c r="K98" s="75"/>
      <c r="L98" s="75"/>
    </row>
    <row r="99" spans="1:13" x14ac:dyDescent="0.2">
      <c r="A99" s="90"/>
      <c r="B99" s="89"/>
      <c r="C99" s="251" t="s">
        <v>38</v>
      </c>
      <c r="D99" s="92">
        <f>COUNTIF(C$1:L$91,"Δεοντ.Ιατρ")</f>
        <v>15</v>
      </c>
      <c r="E99" s="75" t="s">
        <v>88</v>
      </c>
      <c r="F99" s="129">
        <v>30</v>
      </c>
      <c r="G99" s="75"/>
      <c r="H99" s="75"/>
      <c r="I99" s="75"/>
      <c r="J99" s="75"/>
      <c r="K99" s="75"/>
      <c r="L99" s="75"/>
      <c r="M99" s="2"/>
    </row>
    <row r="100" spans="1:13" x14ac:dyDescent="0.2">
      <c r="B100" s="89"/>
      <c r="C100" s="252" t="s">
        <v>51</v>
      </c>
      <c r="D100" s="92">
        <f>COUNTIF(C$1:L$91,"ΘεραπΝεοπ")</f>
        <v>8</v>
      </c>
      <c r="E100" s="75" t="s">
        <v>88</v>
      </c>
      <c r="F100" s="129">
        <v>15</v>
      </c>
      <c r="G100" s="75"/>
      <c r="H100" s="75"/>
      <c r="I100" s="75"/>
      <c r="J100" s="75"/>
      <c r="K100" s="75"/>
      <c r="L100" s="75"/>
      <c r="M100" s="2"/>
    </row>
    <row r="101" spans="1:13" x14ac:dyDescent="0.2">
      <c r="B101" s="89"/>
      <c r="C101" s="253" t="s">
        <v>53</v>
      </c>
      <c r="D101" s="92">
        <f>COUNTIF(C$1:L$91,"ΚαρδιοΘωρ")</f>
        <v>8</v>
      </c>
      <c r="E101" s="75" t="s">
        <v>88</v>
      </c>
      <c r="F101" s="129">
        <v>15</v>
      </c>
      <c r="G101" s="75"/>
      <c r="H101" s="75"/>
      <c r="I101" s="75"/>
      <c r="J101" s="75"/>
      <c r="K101" s="75"/>
      <c r="L101" s="75"/>
      <c r="M101" s="2"/>
    </row>
    <row r="102" spans="1:13" x14ac:dyDescent="0.2">
      <c r="B102" s="89"/>
      <c r="C102" s="254" t="s">
        <v>52</v>
      </c>
      <c r="D102" s="92">
        <f>COUNTIF(C$1:L$91,"ΠαιδΛοιμ")</f>
        <v>8</v>
      </c>
      <c r="E102" s="75" t="s">
        <v>88</v>
      </c>
      <c r="F102" s="129">
        <v>15</v>
      </c>
      <c r="G102" s="75"/>
      <c r="H102" s="75"/>
      <c r="I102" s="75"/>
      <c r="J102" s="75"/>
      <c r="K102" s="75"/>
      <c r="L102" s="75"/>
      <c r="M102" s="2"/>
    </row>
    <row r="103" spans="1:13" x14ac:dyDescent="0.2">
      <c r="B103" s="89"/>
      <c r="C103" s="255" t="s">
        <v>58</v>
      </c>
      <c r="D103" s="92">
        <f>COUNTIF(C$1:L$91,"Παιδ.Φαρμ")</f>
        <v>0</v>
      </c>
      <c r="E103" s="75"/>
      <c r="F103" s="129">
        <v>15</v>
      </c>
      <c r="G103" s="75"/>
      <c r="H103" s="75"/>
      <c r="I103" s="75"/>
      <c r="J103" s="75"/>
      <c r="K103" s="75"/>
      <c r="L103" s="75"/>
      <c r="M103" s="2"/>
    </row>
    <row r="104" spans="1:13" x14ac:dyDescent="0.2">
      <c r="B104" s="89"/>
      <c r="C104" s="256" t="s">
        <v>80</v>
      </c>
      <c r="D104" s="92">
        <f>COUNTIF(C$1:L$91,"ΠροχΑγγλ")</f>
        <v>15</v>
      </c>
      <c r="E104" s="75" t="s">
        <v>88</v>
      </c>
      <c r="F104" s="129">
        <v>30</v>
      </c>
      <c r="G104" s="75"/>
      <c r="H104" s="75"/>
      <c r="I104" s="75"/>
      <c r="J104" s="75"/>
      <c r="K104" s="75"/>
      <c r="L104" s="75"/>
      <c r="M104" s="2"/>
    </row>
    <row r="105" spans="1:13" x14ac:dyDescent="0.2">
      <c r="B105" s="89"/>
      <c r="C105" s="246" t="s">
        <v>83</v>
      </c>
      <c r="D105" s="92">
        <f>COUNTIF(C$1:L$91,"Επαγγ.Αναπτ.")</f>
        <v>8</v>
      </c>
      <c r="E105" s="75" t="s">
        <v>88</v>
      </c>
      <c r="F105" s="129">
        <v>16</v>
      </c>
      <c r="G105" s="75"/>
      <c r="H105" s="75"/>
      <c r="I105" s="75"/>
      <c r="J105" s="75"/>
      <c r="K105" s="75"/>
      <c r="L105" s="75"/>
      <c r="M105" s="2"/>
    </row>
    <row r="106" spans="1:13" x14ac:dyDescent="0.2">
      <c r="B106" s="89"/>
      <c r="C106" s="129" t="s">
        <v>95</v>
      </c>
      <c r="D106" s="92">
        <f>COUNTIF(C$1:L$91,"ΠαιδΑνοσολ")</f>
        <v>8</v>
      </c>
      <c r="E106" s="75" t="s">
        <v>88</v>
      </c>
      <c r="F106" s="129">
        <v>16</v>
      </c>
      <c r="G106" s="75"/>
      <c r="H106" s="75"/>
      <c r="I106" s="75"/>
      <c r="J106" s="75"/>
      <c r="K106" s="75"/>
      <c r="L106" s="75"/>
      <c r="M106" s="2"/>
    </row>
    <row r="107" spans="1:13" x14ac:dyDescent="0.2">
      <c r="B107" s="89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2"/>
    </row>
    <row r="108" spans="1:13" x14ac:dyDescent="0.2">
      <c r="B108" s="89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2"/>
    </row>
    <row r="109" spans="1:13" x14ac:dyDescent="0.2">
      <c r="B109" s="89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2"/>
    </row>
    <row r="110" spans="1:13" x14ac:dyDescent="0.2">
      <c r="B110" s="89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2"/>
    </row>
    <row r="111" spans="1:13" x14ac:dyDescent="0.2">
      <c r="B111" s="89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2"/>
    </row>
    <row r="112" spans="1:13" x14ac:dyDescent="0.2">
      <c r="B112" s="89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2"/>
    </row>
    <row r="113" spans="2:13" x14ac:dyDescent="0.2">
      <c r="B113" s="89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2"/>
    </row>
    <row r="114" spans="2:13" x14ac:dyDescent="0.2">
      <c r="B114" s="89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2"/>
    </row>
    <row r="115" spans="2:13" x14ac:dyDescent="0.2">
      <c r="B115" s="89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2"/>
    </row>
    <row r="116" spans="2:13" x14ac:dyDescent="0.2">
      <c r="B116" s="89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2"/>
    </row>
    <row r="117" spans="2:13" x14ac:dyDescent="0.2">
      <c r="B117" s="89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2"/>
    </row>
    <row r="118" spans="2:13" x14ac:dyDescent="0.2">
      <c r="B118" s="89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2"/>
    </row>
    <row r="119" spans="2:13" x14ac:dyDescent="0.2">
      <c r="B119" s="89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2"/>
    </row>
    <row r="120" spans="2:13" x14ac:dyDescent="0.2">
      <c r="B120" s="89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2"/>
    </row>
    <row r="121" spans="2:13" x14ac:dyDescent="0.2">
      <c r="B121" s="89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2"/>
    </row>
    <row r="122" spans="2:13" x14ac:dyDescent="0.2">
      <c r="B122" s="89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2"/>
    </row>
    <row r="123" spans="2:13" x14ac:dyDescent="0.2">
      <c r="B123" s="89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2"/>
    </row>
    <row r="124" spans="2:13" x14ac:dyDescent="0.2">
      <c r="B124" s="89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2"/>
    </row>
    <row r="125" spans="2:13" x14ac:dyDescent="0.2">
      <c r="B125" s="89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2"/>
    </row>
    <row r="126" spans="2:13" x14ac:dyDescent="0.2">
      <c r="B126" s="89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2"/>
    </row>
    <row r="127" spans="2:13" x14ac:dyDescent="0.2">
      <c r="B127" s="89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2"/>
    </row>
    <row r="128" spans="2:13" x14ac:dyDescent="0.2">
      <c r="B128" s="89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2"/>
    </row>
    <row r="129" spans="2:13" x14ac:dyDescent="0.2">
      <c r="B129" s="89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2"/>
    </row>
    <row r="130" spans="2:13" x14ac:dyDescent="0.2">
      <c r="B130" s="89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2"/>
    </row>
    <row r="131" spans="2:13" x14ac:dyDescent="0.2">
      <c r="B131" s="89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2"/>
    </row>
    <row r="132" spans="2:13" x14ac:dyDescent="0.2">
      <c r="B132" s="89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2"/>
    </row>
    <row r="133" spans="2:13" x14ac:dyDescent="0.2">
      <c r="B133" s="89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2"/>
    </row>
    <row r="134" spans="2:13" x14ac:dyDescent="0.2">
      <c r="B134" s="89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2"/>
    </row>
    <row r="135" spans="2:13" x14ac:dyDescent="0.2">
      <c r="B135" s="89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2"/>
    </row>
    <row r="136" spans="2:13" x14ac:dyDescent="0.2">
      <c r="B136" s="89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2"/>
    </row>
    <row r="137" spans="2:13" x14ac:dyDescent="0.2">
      <c r="B137" s="89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2"/>
    </row>
    <row r="138" spans="2:13" x14ac:dyDescent="0.2">
      <c r="B138" s="89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2"/>
    </row>
    <row r="139" spans="2:13" x14ac:dyDescent="0.2">
      <c r="B139" s="89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2"/>
    </row>
    <row r="140" spans="2:13" x14ac:dyDescent="0.2">
      <c r="B140" s="89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2"/>
    </row>
    <row r="141" spans="2:13" x14ac:dyDescent="0.2">
      <c r="B141" s="89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2"/>
    </row>
    <row r="142" spans="2:13" x14ac:dyDescent="0.2">
      <c r="B142" s="89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2"/>
    </row>
    <row r="143" spans="2:13" x14ac:dyDescent="0.2">
      <c r="B143" s="89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2"/>
    </row>
    <row r="144" spans="2:13" x14ac:dyDescent="0.2">
      <c r="B144" s="89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2"/>
    </row>
    <row r="145" spans="2:13" x14ac:dyDescent="0.2">
      <c r="B145" s="89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2"/>
    </row>
    <row r="146" spans="2:13" x14ac:dyDescent="0.2">
      <c r="B146" s="89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2"/>
    </row>
    <row r="147" spans="2:13" x14ac:dyDescent="0.2">
      <c r="B147" s="89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2"/>
    </row>
    <row r="148" spans="2:13" x14ac:dyDescent="0.2">
      <c r="B148" s="89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2"/>
    </row>
    <row r="149" spans="2:13" x14ac:dyDescent="0.2">
      <c r="B149" s="89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2"/>
    </row>
    <row r="150" spans="2:13" x14ac:dyDescent="0.2">
      <c r="B150" s="89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2"/>
    </row>
    <row r="151" spans="2:13" x14ac:dyDescent="0.2">
      <c r="B151" s="89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2"/>
    </row>
    <row r="152" spans="2:13" x14ac:dyDescent="0.2">
      <c r="B152" s="89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2"/>
    </row>
    <row r="153" spans="2:13" x14ac:dyDescent="0.2">
      <c r="B153" s="89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2"/>
    </row>
    <row r="154" spans="2:13" x14ac:dyDescent="0.2">
      <c r="B154" s="89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2"/>
    </row>
    <row r="155" spans="2:13" x14ac:dyDescent="0.2">
      <c r="B155" s="89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2"/>
    </row>
    <row r="156" spans="2:13" x14ac:dyDescent="0.2">
      <c r="B156" s="89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2"/>
    </row>
    <row r="157" spans="2:13" x14ac:dyDescent="0.2">
      <c r="B157" s="89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2"/>
    </row>
    <row r="158" spans="2:13" x14ac:dyDescent="0.2">
      <c r="B158" s="89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2"/>
    </row>
    <row r="159" spans="2:13" x14ac:dyDescent="0.2">
      <c r="B159" s="89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2"/>
    </row>
    <row r="160" spans="2:13" x14ac:dyDescent="0.2">
      <c r="B160" s="89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2"/>
    </row>
    <row r="161" spans="2:13" x14ac:dyDescent="0.2">
      <c r="B161" s="89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2"/>
    </row>
    <row r="162" spans="2:13" x14ac:dyDescent="0.2">
      <c r="B162" s="89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2"/>
    </row>
    <row r="163" spans="2:13" x14ac:dyDescent="0.2">
      <c r="B163" s="89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2"/>
    </row>
    <row r="164" spans="2:13" x14ac:dyDescent="0.2">
      <c r="B164" s="89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2"/>
    </row>
    <row r="165" spans="2:13" x14ac:dyDescent="0.2">
      <c r="B165" s="89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2"/>
    </row>
    <row r="166" spans="2:13" x14ac:dyDescent="0.2">
      <c r="B166" s="89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2"/>
    </row>
    <row r="167" spans="2:13" x14ac:dyDescent="0.2">
      <c r="B167" s="89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2"/>
    </row>
    <row r="168" spans="2:13" x14ac:dyDescent="0.2">
      <c r="B168" s="89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2"/>
    </row>
    <row r="169" spans="2:13" x14ac:dyDescent="0.2">
      <c r="B169" s="89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2"/>
    </row>
    <row r="170" spans="2:13" x14ac:dyDescent="0.2">
      <c r="B170" s="89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2"/>
    </row>
    <row r="171" spans="2:13" x14ac:dyDescent="0.2">
      <c r="B171" s="89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"/>
    </row>
    <row r="172" spans="2:13" x14ac:dyDescent="0.2">
      <c r="B172" s="89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"/>
    </row>
    <row r="173" spans="2:13" x14ac:dyDescent="0.2">
      <c r="B173" s="89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2"/>
    </row>
    <row r="174" spans="2:13" x14ac:dyDescent="0.2">
      <c r="B174" s="89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2"/>
    </row>
    <row r="175" spans="2:13" x14ac:dyDescent="0.2">
      <c r="B175" s="89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2"/>
    </row>
    <row r="176" spans="2:13" x14ac:dyDescent="0.2">
      <c r="B176" s="89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2"/>
    </row>
    <row r="177" spans="2:13" x14ac:dyDescent="0.2">
      <c r="B177" s="89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2"/>
    </row>
    <row r="178" spans="2:13" x14ac:dyDescent="0.2">
      <c r="B178" s="89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2"/>
    </row>
    <row r="179" spans="2:13" x14ac:dyDescent="0.2">
      <c r="B179" s="89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2"/>
    </row>
    <row r="180" spans="2:13" x14ac:dyDescent="0.2">
      <c r="B180" s="89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2"/>
    </row>
    <row r="181" spans="2:13" x14ac:dyDescent="0.2">
      <c r="B181" s="89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2"/>
    </row>
    <row r="182" spans="2:13" x14ac:dyDescent="0.2">
      <c r="B182" s="89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2"/>
    </row>
    <row r="183" spans="2:13" x14ac:dyDescent="0.2">
      <c r="B183" s="89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2"/>
    </row>
    <row r="184" spans="2:13" x14ac:dyDescent="0.2">
      <c r="B184" s="89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2"/>
    </row>
    <row r="185" spans="2:13" x14ac:dyDescent="0.2">
      <c r="B185" s="89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2"/>
    </row>
    <row r="186" spans="2:13" x14ac:dyDescent="0.2">
      <c r="B186" s="89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2"/>
    </row>
    <row r="187" spans="2:13" x14ac:dyDescent="0.2">
      <c r="B187" s="89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2"/>
    </row>
    <row r="188" spans="2:13" x14ac:dyDescent="0.2">
      <c r="B188" s="89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2"/>
    </row>
    <row r="189" spans="2:13" x14ac:dyDescent="0.2">
      <c r="B189" s="89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2"/>
    </row>
    <row r="190" spans="2:13" x14ac:dyDescent="0.2">
      <c r="B190" s="89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2"/>
    </row>
    <row r="191" spans="2:13" x14ac:dyDescent="0.2">
      <c r="B191" s="89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2"/>
    </row>
    <row r="192" spans="2:13" x14ac:dyDescent="0.2">
      <c r="B192" s="89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2"/>
    </row>
    <row r="193" spans="2:13" x14ac:dyDescent="0.2">
      <c r="B193" s="89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2"/>
    </row>
    <row r="194" spans="2:13" x14ac:dyDescent="0.2">
      <c r="B194" s="89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2"/>
    </row>
    <row r="195" spans="2:13" x14ac:dyDescent="0.2">
      <c r="B195" s="89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2"/>
    </row>
    <row r="196" spans="2:13" x14ac:dyDescent="0.2">
      <c r="B196" s="89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2"/>
    </row>
    <row r="197" spans="2:13" x14ac:dyDescent="0.2">
      <c r="B197" s="89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2"/>
    </row>
    <row r="198" spans="2:13" x14ac:dyDescent="0.2">
      <c r="B198" s="89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2"/>
    </row>
    <row r="199" spans="2:13" x14ac:dyDescent="0.2">
      <c r="B199" s="89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2"/>
    </row>
    <row r="200" spans="2:13" x14ac:dyDescent="0.2">
      <c r="B200" s="89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2"/>
    </row>
    <row r="201" spans="2:13" x14ac:dyDescent="0.2">
      <c r="B201" s="89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2"/>
    </row>
    <row r="202" spans="2:13" x14ac:dyDescent="0.2">
      <c r="B202" s="89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2"/>
    </row>
    <row r="203" spans="2:13" x14ac:dyDescent="0.2">
      <c r="B203" s="89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2"/>
    </row>
    <row r="204" spans="2:13" x14ac:dyDescent="0.2">
      <c r="B204" s="89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2"/>
    </row>
    <row r="205" spans="2:13" x14ac:dyDescent="0.2">
      <c r="B205" s="89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2"/>
    </row>
    <row r="206" spans="2:13" x14ac:dyDescent="0.2">
      <c r="B206" s="89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2"/>
    </row>
    <row r="207" spans="2:13" x14ac:dyDescent="0.2">
      <c r="B207" s="89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2"/>
    </row>
    <row r="208" spans="2:13" x14ac:dyDescent="0.2">
      <c r="B208" s="89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2"/>
    </row>
    <row r="209" spans="2:13" x14ac:dyDescent="0.2">
      <c r="B209" s="89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2"/>
    </row>
    <row r="210" spans="2:13" x14ac:dyDescent="0.2">
      <c r="B210" s="89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2"/>
    </row>
    <row r="211" spans="2:13" x14ac:dyDescent="0.2">
      <c r="B211" s="89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2"/>
    </row>
    <row r="212" spans="2:13" x14ac:dyDescent="0.2">
      <c r="B212" s="89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2"/>
    </row>
    <row r="213" spans="2:13" x14ac:dyDescent="0.2">
      <c r="B213" s="89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2"/>
    </row>
    <row r="214" spans="2:13" x14ac:dyDescent="0.2">
      <c r="B214" s="89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2"/>
    </row>
    <row r="215" spans="2:13" x14ac:dyDescent="0.2">
      <c r="B215" s="89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2"/>
    </row>
    <row r="216" spans="2:13" x14ac:dyDescent="0.2">
      <c r="B216" s="89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2"/>
    </row>
    <row r="217" spans="2:13" x14ac:dyDescent="0.2">
      <c r="B217" s="89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2"/>
    </row>
    <row r="218" spans="2:13" x14ac:dyDescent="0.2">
      <c r="B218" s="89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2"/>
    </row>
    <row r="219" spans="2:13" x14ac:dyDescent="0.2">
      <c r="B219" s="89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2"/>
    </row>
    <row r="220" spans="2:13" x14ac:dyDescent="0.2">
      <c r="B220" s="89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2"/>
    </row>
    <row r="221" spans="2:13" x14ac:dyDescent="0.2">
      <c r="B221" s="89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2"/>
    </row>
    <row r="222" spans="2:13" x14ac:dyDescent="0.2">
      <c r="B222" s="89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2"/>
    </row>
    <row r="223" spans="2:13" x14ac:dyDescent="0.2">
      <c r="B223" s="89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2"/>
    </row>
    <row r="224" spans="2:13" x14ac:dyDescent="0.2">
      <c r="B224" s="89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2"/>
    </row>
    <row r="225" spans="2:13" x14ac:dyDescent="0.2">
      <c r="B225" s="89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2"/>
    </row>
    <row r="226" spans="2:13" x14ac:dyDescent="0.2">
      <c r="B226" s="89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2"/>
    </row>
    <row r="227" spans="2:13" x14ac:dyDescent="0.2">
      <c r="B227" s="89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2"/>
    </row>
    <row r="228" spans="2:13" x14ac:dyDescent="0.2">
      <c r="B228" s="89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2"/>
    </row>
    <row r="229" spans="2:13" x14ac:dyDescent="0.2">
      <c r="B229" s="89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2"/>
    </row>
    <row r="230" spans="2:13" x14ac:dyDescent="0.2">
      <c r="B230" s="89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2"/>
    </row>
    <row r="231" spans="2:13" x14ac:dyDescent="0.2">
      <c r="B231" s="89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2"/>
    </row>
    <row r="232" spans="2:13" x14ac:dyDescent="0.2">
      <c r="B232" s="89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2"/>
    </row>
    <row r="233" spans="2:13" x14ac:dyDescent="0.2">
      <c r="B233" s="89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2"/>
    </row>
    <row r="234" spans="2:13" x14ac:dyDescent="0.2">
      <c r="B234" s="89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2"/>
    </row>
    <row r="235" spans="2:13" x14ac:dyDescent="0.2">
      <c r="B235" s="89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2"/>
    </row>
    <row r="236" spans="2:13" x14ac:dyDescent="0.2">
      <c r="B236" s="89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2"/>
    </row>
    <row r="237" spans="2:13" x14ac:dyDescent="0.2">
      <c r="B237" s="89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2"/>
    </row>
    <row r="238" spans="2:13" x14ac:dyDescent="0.2">
      <c r="B238" s="89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2"/>
    </row>
    <row r="239" spans="2:13" x14ac:dyDescent="0.2">
      <c r="B239" s="89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2"/>
    </row>
    <row r="240" spans="2:13" x14ac:dyDescent="0.2">
      <c r="B240" s="89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2"/>
    </row>
    <row r="241" spans="2:13" x14ac:dyDescent="0.2">
      <c r="B241" s="89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2"/>
    </row>
    <row r="242" spans="2:13" x14ac:dyDescent="0.2">
      <c r="B242" s="89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2"/>
    </row>
    <row r="243" spans="2:13" x14ac:dyDescent="0.2">
      <c r="B243" s="89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2"/>
    </row>
    <row r="244" spans="2:13" x14ac:dyDescent="0.2">
      <c r="B244" s="89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2"/>
    </row>
    <row r="245" spans="2:13" x14ac:dyDescent="0.2">
      <c r="B245" s="89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2"/>
    </row>
    <row r="246" spans="2:13" x14ac:dyDescent="0.2">
      <c r="B246" s="89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2"/>
    </row>
    <row r="247" spans="2:13" x14ac:dyDescent="0.2">
      <c r="B247" s="89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2"/>
    </row>
    <row r="248" spans="2:13" x14ac:dyDescent="0.2">
      <c r="B248" s="89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2"/>
    </row>
    <row r="249" spans="2:13" x14ac:dyDescent="0.2">
      <c r="B249" s="89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2"/>
    </row>
    <row r="250" spans="2:13" x14ac:dyDescent="0.2">
      <c r="B250" s="89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2"/>
    </row>
    <row r="251" spans="2:13" x14ac:dyDescent="0.2">
      <c r="B251" s="89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2"/>
    </row>
    <row r="252" spans="2:13" x14ac:dyDescent="0.2">
      <c r="B252" s="89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2"/>
    </row>
    <row r="253" spans="2:13" x14ac:dyDescent="0.2">
      <c r="B253" s="89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2"/>
    </row>
    <row r="254" spans="2:13" x14ac:dyDescent="0.2">
      <c r="B254" s="89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2"/>
    </row>
    <row r="255" spans="2:13" x14ac:dyDescent="0.2">
      <c r="B255" s="89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2"/>
    </row>
    <row r="256" spans="2:13" x14ac:dyDescent="0.2">
      <c r="B256" s="89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2"/>
    </row>
    <row r="257" spans="2:13" x14ac:dyDescent="0.2">
      <c r="B257" s="89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2"/>
    </row>
    <row r="258" spans="2:13" x14ac:dyDescent="0.2">
      <c r="B258" s="89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2"/>
    </row>
    <row r="259" spans="2:13" x14ac:dyDescent="0.2">
      <c r="B259" s="89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2"/>
    </row>
    <row r="260" spans="2:13" x14ac:dyDescent="0.2">
      <c r="B260" s="89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2"/>
    </row>
    <row r="261" spans="2:13" x14ac:dyDescent="0.2">
      <c r="B261" s="89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2"/>
    </row>
    <row r="262" spans="2:13" x14ac:dyDescent="0.2">
      <c r="B262" s="89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2"/>
    </row>
    <row r="263" spans="2:13" x14ac:dyDescent="0.2">
      <c r="B263" s="89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2"/>
    </row>
    <row r="264" spans="2:13" x14ac:dyDescent="0.2">
      <c r="B264" s="89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2"/>
    </row>
    <row r="265" spans="2:13" x14ac:dyDescent="0.2">
      <c r="B265" s="89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2"/>
    </row>
    <row r="266" spans="2:13" x14ac:dyDescent="0.2">
      <c r="B266" s="89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2"/>
    </row>
    <row r="267" spans="2:13" x14ac:dyDescent="0.2">
      <c r="B267" s="89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2"/>
    </row>
    <row r="268" spans="2:13" x14ac:dyDescent="0.2">
      <c r="B268" s="89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2"/>
    </row>
    <row r="269" spans="2:13" x14ac:dyDescent="0.2">
      <c r="B269" s="89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2"/>
    </row>
    <row r="270" spans="2:13" x14ac:dyDescent="0.2">
      <c r="B270" s="89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2"/>
    </row>
    <row r="271" spans="2:13" x14ac:dyDescent="0.2">
      <c r="B271" s="89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2"/>
    </row>
    <row r="272" spans="2:13" x14ac:dyDescent="0.2">
      <c r="B272" s="89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2"/>
    </row>
    <row r="273" spans="2:13" x14ac:dyDescent="0.2">
      <c r="B273" s="89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2"/>
    </row>
    <row r="274" spans="2:13" x14ac:dyDescent="0.2">
      <c r="B274" s="89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2"/>
    </row>
    <row r="275" spans="2:13" x14ac:dyDescent="0.2">
      <c r="B275" s="89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2"/>
    </row>
    <row r="276" spans="2:13" x14ac:dyDescent="0.2">
      <c r="B276" s="89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2"/>
    </row>
    <row r="277" spans="2:13" x14ac:dyDescent="0.2">
      <c r="B277" s="89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2"/>
    </row>
    <row r="278" spans="2:13" x14ac:dyDescent="0.2">
      <c r="B278" s="89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2"/>
    </row>
    <row r="279" spans="2:13" x14ac:dyDescent="0.2">
      <c r="B279" s="89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2"/>
    </row>
    <row r="280" spans="2:13" x14ac:dyDescent="0.2">
      <c r="B280" s="89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2"/>
    </row>
    <row r="281" spans="2:13" x14ac:dyDescent="0.2">
      <c r="B281" s="89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2"/>
    </row>
    <row r="282" spans="2:13" x14ac:dyDescent="0.2">
      <c r="B282" s="89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2"/>
    </row>
    <row r="283" spans="2:13" x14ac:dyDescent="0.2">
      <c r="B283" s="89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2"/>
    </row>
    <row r="284" spans="2:13" x14ac:dyDescent="0.2">
      <c r="B284" s="89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2"/>
    </row>
    <row r="285" spans="2:13" x14ac:dyDescent="0.2">
      <c r="B285" s="89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2"/>
    </row>
    <row r="286" spans="2:13" x14ac:dyDescent="0.2">
      <c r="B286" s="89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2"/>
    </row>
    <row r="287" spans="2:13" x14ac:dyDescent="0.2">
      <c r="B287" s="89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2"/>
    </row>
    <row r="288" spans="2:13" x14ac:dyDescent="0.2">
      <c r="B288" s="89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2"/>
    </row>
    <row r="289" spans="2:13" x14ac:dyDescent="0.2">
      <c r="B289" s="89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2"/>
    </row>
    <row r="290" spans="2:13" x14ac:dyDescent="0.2">
      <c r="B290" s="89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2"/>
    </row>
    <row r="291" spans="2:13" x14ac:dyDescent="0.2">
      <c r="B291" s="89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2"/>
    </row>
    <row r="292" spans="2:13" x14ac:dyDescent="0.2">
      <c r="B292" s="89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2"/>
    </row>
    <row r="293" spans="2:13" x14ac:dyDescent="0.2">
      <c r="B293" s="89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2"/>
    </row>
    <row r="294" spans="2:13" x14ac:dyDescent="0.2">
      <c r="B294" s="89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2"/>
    </row>
    <row r="295" spans="2:13" x14ac:dyDescent="0.2">
      <c r="B295" s="89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2"/>
    </row>
    <row r="296" spans="2:13" x14ac:dyDescent="0.2">
      <c r="B296" s="89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2"/>
    </row>
    <row r="297" spans="2:13" x14ac:dyDescent="0.2">
      <c r="B297" s="89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2"/>
    </row>
    <row r="298" spans="2:13" x14ac:dyDescent="0.2">
      <c r="B298" s="89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2"/>
    </row>
    <row r="299" spans="2:13" x14ac:dyDescent="0.2">
      <c r="B299" s="89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2"/>
    </row>
    <row r="300" spans="2:13" x14ac:dyDescent="0.2">
      <c r="B300" s="89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2"/>
    </row>
    <row r="301" spans="2:13" x14ac:dyDescent="0.2">
      <c r="B301" s="89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2"/>
    </row>
    <row r="302" spans="2:13" x14ac:dyDescent="0.2">
      <c r="B302" s="89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2"/>
    </row>
    <row r="303" spans="2:13" x14ac:dyDescent="0.2">
      <c r="B303" s="89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2"/>
    </row>
    <row r="304" spans="2:13" x14ac:dyDescent="0.2">
      <c r="B304" s="89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2"/>
    </row>
    <row r="305" spans="2:13" x14ac:dyDescent="0.2">
      <c r="B305" s="89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2"/>
    </row>
  </sheetData>
  <mergeCells count="12">
    <mergeCell ref="K60:L60"/>
    <mergeCell ref="K80:L80"/>
    <mergeCell ref="K85:L85"/>
    <mergeCell ref="K45:L45"/>
    <mergeCell ref="K50:L50"/>
    <mergeCell ref="K55:L55"/>
    <mergeCell ref="K65:L65"/>
    <mergeCell ref="K40:L40"/>
    <mergeCell ref="K5:L5"/>
    <mergeCell ref="K10:L10"/>
    <mergeCell ref="K15:L15"/>
    <mergeCell ref="K30:L30"/>
  </mergeCells>
  <pageMargins left="0.70866141732283472" right="0.27559055118110237" top="1.1811023622047245" bottom="1.1417322834645669" header="0.59055118110236227" footer="0.59055118110236227"/>
  <pageSetup paperSize="9" scale="99" orientation="portrait" horizontalDpi="300" verticalDpi="300" r:id="rId1"/>
  <headerFooter alignWithMargins="0">
    <oddHeader xml:space="preserve">&amp;C&amp;"Calibri,Κανονικά"Ιατρική Σχολή 
11o Εξάμηνο&amp;R
</oddHeader>
    <oddFooter>&amp;C&amp;"Calibri,Κανονικά"&amp;F&amp;R&amp;"Calibri,Κανονικά"Σελίδα &amp;P</oddFooter>
  </headerFooter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1ου</vt:lpstr>
      <vt:lpstr>3ου</vt:lpstr>
      <vt:lpstr>5ου</vt:lpstr>
      <vt:lpstr>7ου</vt:lpstr>
      <vt:lpstr>9ου</vt:lpstr>
      <vt:lpstr>11ου</vt:lpstr>
      <vt:lpstr>'11ου'!Print_Area</vt:lpstr>
      <vt:lpstr>'1ου'!Print_Area</vt:lpstr>
      <vt:lpstr>'3ου'!Print_Area</vt:lpstr>
      <vt:lpstr>'5ου'!Print_Area</vt:lpstr>
      <vt:lpstr>'7ου'!Print_Area</vt:lpstr>
      <vt:lpstr>'9ου'!Print_Area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Irini Koutsogiannaki</cp:lastModifiedBy>
  <cp:lastPrinted>2022-07-27T10:51:12Z</cp:lastPrinted>
  <dcterms:created xsi:type="dcterms:W3CDTF">1996-08-31T00:15:12Z</dcterms:created>
  <dcterms:modified xsi:type="dcterms:W3CDTF">2022-09-23T08:41:47Z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-1565683301</vt:i4>
  </property>
  <property fmtid="{D5CDD505-2E9C-101B-9397-08002B2CF9AE}" pid="3" name="_EmailSubject">
    <vt:lpwstr>winter program 2003-2004</vt:lpwstr>
  </property>
  <property fmtid="{D5CDD505-2E9C-101B-9397-08002B2CF9AE}" pid="4" name="_AuthorEmail">
    <vt:lpwstr>chrysos@med.uoc.gr</vt:lpwstr>
  </property>
  <property fmtid="{D5CDD505-2E9C-101B-9397-08002B2CF9AE}" pid="5" name="_AuthorEmailDisplayName">
    <vt:lpwstr>chrysos</vt:lpwstr>
  </property>
  <property fmtid="{D5CDD505-2E9C-101B-9397-08002B2CF9AE}" pid="6" name="_PreviousAdHocReviewCycleID">
    <vt:i4>1128317909</vt:i4>
  </property>
  <property fmtid="{D5CDD505-2E9C-101B-9397-08002B2CF9AE}" pid="7" name="_ReviewingToolsShownOnce">
    <vt:lpwstr/>
  </property>
</Properties>
</file>